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af35aa0ae45f48/Documents/Carls Documents/PARRISH COUNCIL/Audit/Audit 2021-2022/"/>
    </mc:Choice>
  </mc:AlternateContent>
  <xr:revisionPtr revIDLastSave="114" documentId="8_{B1CC6B52-BC39-4727-8A03-89E696DAFD4E}" xr6:coauthVersionLast="47" xr6:coauthVersionMax="47" xr10:uidLastSave="{3993BC26-A4E9-4519-A301-CF4687E24146}"/>
  <bookViews>
    <workbookView xWindow="-108" yWindow="-108" windowWidth="23256" windowHeight="12576" activeTab="3" xr2:uid="{9FCD150A-248D-43CE-A518-28ED4C15E02B}"/>
  </bookViews>
  <sheets>
    <sheet name="Accounts for YE 31.03.2022" sheetId="1" r:id="rId1"/>
    <sheet name="AGAR Figures" sheetId="7" r:id="rId2"/>
    <sheet name="Village Green Bank Account" sheetId="2" r:id="rId3"/>
    <sheet name="Cash Book &amp; Bank A Transactions" sheetId="5" r:id="rId4"/>
    <sheet name="Building Society AC " sheetId="3" r:id="rId5"/>
    <sheet name="Main Bank Account" sheetId="4" r:id="rId6"/>
    <sheet name=" Emarked and General Reserves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G49" i="5" l="1"/>
  <c r="H49" i="5"/>
  <c r="I49" i="5"/>
  <c r="J49" i="5"/>
  <c r="K49" i="5"/>
  <c r="L49" i="5"/>
  <c r="M49" i="5"/>
  <c r="F49" i="5"/>
  <c r="C49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F28" i="5"/>
  <c r="C28" i="5"/>
  <c r="C39" i="1"/>
  <c r="B39" i="1"/>
  <c r="B44" i="1" s="1"/>
  <c r="N49" i="5" l="1"/>
  <c r="W28" i="5"/>
  <c r="E10" i="4"/>
  <c r="E14" i="4" s="1"/>
  <c r="D15" i="3"/>
  <c r="C17" i="1" l="1"/>
  <c r="B17" i="1"/>
  <c r="B43" i="1" s="1"/>
  <c r="B47" i="1" s="1"/>
</calcChain>
</file>

<file path=xl/sharedStrings.xml><?xml version="1.0" encoding="utf-8"?>
<sst xmlns="http://schemas.openxmlformats.org/spreadsheetml/2006/main" count="239" uniqueCount="168">
  <si>
    <t>Receipts:</t>
  </si>
  <si>
    <t>Precept</t>
  </si>
  <si>
    <t xml:space="preserve">Vat Reclaim  </t>
  </si>
  <si>
    <t>Total:</t>
  </si>
  <si>
    <t>Payments</t>
  </si>
  <si>
    <t>HMRC</t>
  </si>
  <si>
    <t>Public Works -  Loan Repayment</t>
  </si>
  <si>
    <t>Defibrillator and associated costs</t>
  </si>
  <si>
    <t>Insurance Renewal</t>
  </si>
  <si>
    <t>ICO</t>
  </si>
  <si>
    <t>MSDC election costs</t>
  </si>
  <si>
    <t>Village Green</t>
  </si>
  <si>
    <t>Dog bin</t>
  </si>
  <si>
    <t>Training</t>
  </si>
  <si>
    <t>Hire of Village Hall (P.C.meetings)</t>
  </si>
  <si>
    <t>Defibrillator</t>
  </si>
  <si>
    <t>General</t>
  </si>
  <si>
    <t>Notes:</t>
  </si>
  <si>
    <t xml:space="preserve">Clerk salary </t>
  </si>
  <si>
    <t>CIL</t>
  </si>
  <si>
    <t>Street Light (SCC)</t>
  </si>
  <si>
    <t>Suffolk Bizz- website</t>
  </si>
  <si>
    <t>Estimated</t>
  </si>
  <si>
    <t>Other costs (contingencies)</t>
  </si>
  <si>
    <t>Clerk's expenses</t>
  </si>
  <si>
    <t>Village Fete- PCC contribution</t>
  </si>
  <si>
    <t>Audit fees (SALC)</t>
  </si>
  <si>
    <t>SALC, subscriptions</t>
  </si>
  <si>
    <t>Current account</t>
  </si>
  <si>
    <t>Village Green account</t>
  </si>
  <si>
    <t>Building Society account</t>
  </si>
  <si>
    <t xml:space="preserve">Notes: </t>
  </si>
  <si>
    <t>2021/2022</t>
  </si>
  <si>
    <t>Village Fete event income</t>
  </si>
  <si>
    <t>To Date</t>
  </si>
  <si>
    <t>2022/2023</t>
  </si>
  <si>
    <t xml:space="preserve">Budget </t>
  </si>
  <si>
    <t xml:space="preserve">Estimated </t>
  </si>
  <si>
    <t>20% of Salary</t>
  </si>
  <si>
    <t>Zero paid off by Village Hall</t>
  </si>
  <si>
    <t>Based on 2021</t>
  </si>
  <si>
    <t>Clerk &amp; Councillors £50 a module</t>
  </si>
  <si>
    <t>Queens Jubilee</t>
  </si>
  <si>
    <t>Defibrillator grants (Riks)</t>
  </si>
  <si>
    <t>Public Works Payment from Village Hall</t>
  </si>
  <si>
    <t>Payments/Recepts due by end of year:</t>
  </si>
  <si>
    <t xml:space="preserve">Payments &amp; Receipts </t>
  </si>
  <si>
    <t>Total</t>
  </si>
  <si>
    <t>Amount &amp; Posting needs checking</t>
  </si>
  <si>
    <t>Total Emarked</t>
  </si>
  <si>
    <t>Estimated awaiting Statement</t>
  </si>
  <si>
    <t>Projected Available Funds at 31-03-2022</t>
  </si>
  <si>
    <t>Agreed</t>
  </si>
  <si>
    <t>Village Green account/grants &amp;  reclaimed VAT</t>
  </si>
  <si>
    <t>Closed transferred to current account</t>
  </si>
  <si>
    <t>See Barclays Statement</t>
  </si>
  <si>
    <t>Remainder all funds for Village Green</t>
  </si>
  <si>
    <t>New Bulbs may be required</t>
  </si>
  <si>
    <t>Zero by end of year</t>
  </si>
  <si>
    <t>Paid off in 2021</t>
  </si>
  <si>
    <t>Bank balances at 31.03.2022</t>
  </si>
  <si>
    <t>Earmarked/General Reserves at 31-03-2022</t>
  </si>
  <si>
    <t>Estmated</t>
  </si>
  <si>
    <t>(31-03-2022)</t>
  </si>
  <si>
    <t>Estimated Possible Jubilee Grants</t>
  </si>
  <si>
    <t>Brundish Parish Council</t>
  </si>
  <si>
    <t>Accounts for year ended 31.03.2022</t>
  </si>
  <si>
    <t>Brundish Parish Council- Account Reconciliation 2021/2022</t>
  </si>
  <si>
    <t>Village Green Account:</t>
  </si>
  <si>
    <t>20-98-07 30010146</t>
  </si>
  <si>
    <t xml:space="preserve">Balance as per bank statement </t>
  </si>
  <si>
    <t>31.03.2021</t>
  </si>
  <si>
    <t>Add receipts in the year</t>
  </si>
  <si>
    <t>Minus payments in the year</t>
  </si>
  <si>
    <t>Account closed by Barclays as dormant.</t>
  </si>
  <si>
    <t>31.03.2022</t>
  </si>
  <si>
    <t>Total Balance Transfrered to Main account</t>
  </si>
  <si>
    <t>Brundish Parish Council- Account Reconciliation 2020/2021</t>
  </si>
  <si>
    <t>Building Society Acount</t>
  </si>
  <si>
    <t>Difference</t>
  </si>
  <si>
    <t>Parish Council account:</t>
  </si>
  <si>
    <t>20-98-07 80212865</t>
  </si>
  <si>
    <t xml:space="preserve"> </t>
  </si>
  <si>
    <t>Bank Statement as at 31.03.2021</t>
  </si>
  <si>
    <t>Date</t>
  </si>
  <si>
    <t>Subcategory</t>
  </si>
  <si>
    <t>MIDSUFFOLK GEN PAY    MID SUFFOLK DC     BGC</t>
  </si>
  <si>
    <t>PAYMENT</t>
  </si>
  <si>
    <t>SUFFOLK ASSOCIATIO    BRUNDISH TRAINING  BBP</t>
  </si>
  <si>
    <t>MRS AMANDA V AUSTI    BRUNDISH P COUNCIL BBP</t>
  </si>
  <si>
    <t>HMRC VTR              XSV126000104020    BGC</t>
  </si>
  <si>
    <t>J.R. RIX &amp; SONS LI    SYNDICATE REBATE   BGC</t>
  </si>
  <si>
    <t>G. WESTERN + PARTN    VILLAGE GREEN WORK BBP</t>
  </si>
  <si>
    <t>121 COMPUTER SERVI    CLERKS LAPTOP      BBP</t>
  </si>
  <si>
    <t>BRUNDISH PARISH RO    BRUNDISH P COUNCIL BBP</t>
  </si>
  <si>
    <t xml:space="preserve">41FRAMLINGHAM         </t>
  </si>
  <si>
    <t>PUBLIC WORKS LOANS    PWLB-REFUND        BGC</t>
  </si>
  <si>
    <t>PUBLIC WORKS LOAN     BRUNDISH .P .C     BBP</t>
  </si>
  <si>
    <t>CHQ</t>
  </si>
  <si>
    <t>DIRECTDEBIT</t>
  </si>
  <si>
    <t>PUBLIC WORKS LOANS    BRUNDISH           DDR</t>
  </si>
  <si>
    <t>Accounts for year ended 31 March 2022</t>
  </si>
  <si>
    <t>Description</t>
  </si>
  <si>
    <t>Receipt</t>
  </si>
  <si>
    <t>Payment</t>
  </si>
  <si>
    <t xml:space="preserve">CHQ 200070  CLERK D Bedwell Travel Expenses </t>
  </si>
  <si>
    <t>CHQ 200068 CLERK Salary May-Sept</t>
  </si>
  <si>
    <t xml:space="preserve">200071 Suffolk C C Street Lighting and Maintenance </t>
  </si>
  <si>
    <t xml:space="preserve">NW PARSONS            V GREEN Grass Cutting            </t>
  </si>
  <si>
    <t>AJ GALLAGHER   INSURANCE      Ref 4603257</t>
  </si>
  <si>
    <t>MAIN GRANTS        BGC  For Village Green</t>
  </si>
  <si>
    <t>MIDSUFFOLK MID SUFFOLK DC   Grant Village Green</t>
  </si>
  <si>
    <t>CHQ 200067 Suffolk Cloud Parish website annual sub</t>
  </si>
  <si>
    <t>CHQ 200069 HMRC Tax for CLERK</t>
  </si>
  <si>
    <t>CHQ 200066 SALC annual Subscription</t>
  </si>
  <si>
    <t>CHQ 200065 K Apps (Notice Board Repair)</t>
  </si>
  <si>
    <t xml:space="preserve">CHQ 200061 CLERK Salary up to April </t>
  </si>
  <si>
    <t>CHQ 200055 HMRC Tax for CLERK</t>
  </si>
  <si>
    <t xml:space="preserve">CHQ 200064 Parsons V GREEN Grass Cutting </t>
  </si>
  <si>
    <t>CHQ 200063 CLERK D Bedwell Expenses</t>
  </si>
  <si>
    <t>Receipts into Main A/C  31.03.2021 - 31-03-2022</t>
  </si>
  <si>
    <t>Payments From Main A/C 31.03.2021 -31-03-2022</t>
  </si>
  <si>
    <t>Transferred 26-January 2022 see Bank transactions</t>
  </si>
  <si>
    <t>Balance Brought Forward</t>
  </si>
  <si>
    <t>AGAR  calculations</t>
  </si>
  <si>
    <t>(Annual Return Document Section 2)</t>
  </si>
  <si>
    <t>Box No.</t>
  </si>
  <si>
    <t>Clerk</t>
  </si>
  <si>
    <t>Salary</t>
  </si>
  <si>
    <t>Expenses</t>
  </si>
  <si>
    <t xml:space="preserve">Loan </t>
  </si>
  <si>
    <t>Audit</t>
  </si>
  <si>
    <t>Defibrilator</t>
  </si>
  <si>
    <t>Insurance</t>
  </si>
  <si>
    <t>Election</t>
  </si>
  <si>
    <t>Costs</t>
  </si>
  <si>
    <t>Street</t>
  </si>
  <si>
    <t>Lights</t>
  </si>
  <si>
    <t>SALC</t>
  </si>
  <si>
    <t>Dog</t>
  </si>
  <si>
    <t>Bin</t>
  </si>
  <si>
    <t>Website</t>
  </si>
  <si>
    <t>Village</t>
  </si>
  <si>
    <t>Hall</t>
  </si>
  <si>
    <t>Other</t>
  </si>
  <si>
    <t>Green</t>
  </si>
  <si>
    <t>VAT</t>
  </si>
  <si>
    <t>Totals--------&gt;</t>
  </si>
  <si>
    <t>Reclaim</t>
  </si>
  <si>
    <t>Grant</t>
  </si>
  <si>
    <t>Loan</t>
  </si>
  <si>
    <t>Repayment</t>
  </si>
  <si>
    <t>Fete/Events</t>
  </si>
  <si>
    <t xml:space="preserve">Other </t>
  </si>
  <si>
    <t>200062 HMRC</t>
  </si>
  <si>
    <t>Total: Receipts</t>
  </si>
  <si>
    <t>Total reciepts not including Bank Transfer of old Village Green A/C</t>
  </si>
  <si>
    <t>Total Staff Costs, Sal/tax/expenses</t>
  </si>
  <si>
    <t>Paid off Village Hall Loan for Building</t>
  </si>
  <si>
    <t>Total other payments less unpresented cheques from previous year £373.63</t>
  </si>
  <si>
    <t>Total Closing bank statement plus Building Society Account</t>
  </si>
  <si>
    <t xml:space="preserve">Total Closing balance on bank statement </t>
  </si>
  <si>
    <t>See Assett Register 2022</t>
  </si>
  <si>
    <t>Other income, grants, interest from BS Account</t>
  </si>
  <si>
    <t>Grants/Int</t>
  </si>
  <si>
    <t>Interest fom Building Society Account</t>
  </si>
  <si>
    <t>Total Balance Brought forward balances at 31-03-2021</t>
  </si>
  <si>
    <t>Total balances at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</si>
</sst>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2" fillId="0" borderId="0" xfId="0" applyFont="1"/>
    <xf numFmtId="44" fontId="2" fillId="0" borderId="0" xfId="1" applyFont="1"/>
    <xf numFmtId="44" fontId="0" fillId="0" borderId="0" xfId="0" applyNumberFormat="1"/>
    <xf numFmtId="44" fontId="0" fillId="0" borderId="1" xfId="0" applyNumberFormat="1" applyBorder="1"/>
    <xf numFmtId="44" fontId="2" fillId="0" borderId="0" xfId="0" applyNumberFormat="1" applyFont="1"/>
    <xf numFmtId="44" fontId="2" fillId="0" borderId="1" xfId="1" applyFont="1" applyBorder="1"/>
    <xf numFmtId="44" fontId="0" fillId="0" borderId="1" xfId="1" applyFont="1" applyBorder="1"/>
    <xf numFmtId="44" fontId="0" fillId="0" borderId="0" xfId="1" applyFont="1"/>
    <xf numFmtId="0" fontId="6" fillId="0" borderId="0" xfId="0" applyFont="1"/>
    <xf numFmtId="0" fontId="3" fillId="0" borderId="0" xfId="0" applyFont="1"/>
    <xf numFmtId="0" fontId="6" fillId="0" borderId="0" xfId="0" applyFont="1" applyAlignment="1">
      <alignment horizontal="left" vertical="center" wrapText="1"/>
    </xf>
    <xf numFmtId="44" fontId="0" fillId="0" borderId="1" xfId="1" applyFont="1" applyFill="1" applyBorder="1"/>
    <xf numFmtId="44" fontId="2" fillId="0" borderId="2" xfId="0" applyNumberFormat="1" applyFont="1" applyBorder="1"/>
    <xf numFmtId="0" fontId="0" fillId="0" borderId="4" xfId="0" applyBorder="1"/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/>
    </xf>
    <xf numFmtId="0" fontId="0" fillId="0" borderId="7" xfId="0" applyBorder="1"/>
    <xf numFmtId="0" fontId="7" fillId="0" borderId="5" xfId="0" applyFont="1" applyBorder="1" applyAlignment="1">
      <alignment vertical="center" wrapText="1"/>
    </xf>
    <xf numFmtId="44" fontId="0" fillId="2" borderId="5" xfId="1" applyFont="1" applyFill="1" applyBorder="1"/>
    <xf numFmtId="0" fontId="0" fillId="0" borderId="3" xfId="0" applyBorder="1"/>
    <xf numFmtId="0" fontId="7" fillId="0" borderId="3" xfId="0" applyFont="1" applyBorder="1" applyAlignment="1">
      <alignment vertical="center" wrapText="1"/>
    </xf>
    <xf numFmtId="44" fontId="0" fillId="2" borderId="3" xfId="1" applyFont="1" applyFill="1" applyBorder="1"/>
    <xf numFmtId="44" fontId="0" fillId="2" borderId="0" xfId="1" applyFont="1" applyFill="1" applyBorder="1"/>
    <xf numFmtId="0" fontId="3" fillId="0" borderId="3" xfId="0" applyFont="1" applyBorder="1" applyAlignment="1">
      <alignment vertical="center" wrapText="1"/>
    </xf>
    <xf numFmtId="44" fontId="2" fillId="2" borderId="3" xfId="1" applyFont="1" applyFill="1" applyBorder="1"/>
    <xf numFmtId="0" fontId="3" fillId="0" borderId="0" xfId="0" applyFont="1" applyAlignment="1">
      <alignment vertical="center" wrapText="1"/>
    </xf>
    <xf numFmtId="44" fontId="2" fillId="2" borderId="0" xfId="1" applyFont="1" applyFill="1" applyBorder="1"/>
    <xf numFmtId="0" fontId="2" fillId="0" borderId="4" xfId="0" applyFont="1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0" fontId="0" fillId="0" borderId="5" xfId="0" applyBorder="1"/>
    <xf numFmtId="44" fontId="5" fillId="2" borderId="3" xfId="1" applyFont="1" applyFill="1" applyBorder="1"/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vertical="center" wrapText="1"/>
    </xf>
    <xf numFmtId="14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/>
    <xf numFmtId="8" fontId="4" fillId="0" borderId="0" xfId="0" applyNumberFormat="1" applyFont="1"/>
    <xf numFmtId="164" fontId="4" fillId="0" borderId="0" xfId="0" applyNumberFormat="1" applyFont="1"/>
    <xf numFmtId="0" fontId="0" fillId="0" borderId="0" xfId="0" applyAlignment="1">
      <alignment horizontal="left"/>
    </xf>
    <xf numFmtId="0" fontId="0" fillId="2" borderId="0" xfId="0" applyFill="1"/>
    <xf numFmtId="44" fontId="9" fillId="0" borderId="1" xfId="0" applyNumberFormat="1" applyFont="1" applyBorder="1"/>
    <xf numFmtId="164" fontId="10" fillId="0" borderId="0" xfId="0" applyNumberFormat="1" applyFont="1"/>
    <xf numFmtId="0" fontId="7" fillId="0" borderId="0" xfId="0" applyFont="1"/>
    <xf numFmtId="8" fontId="0" fillId="0" borderId="0" xfId="0" applyNumberFormat="1"/>
    <xf numFmtId="164" fontId="0" fillId="0" borderId="2" xfId="0" applyNumberFormat="1" applyBorder="1"/>
    <xf numFmtId="0" fontId="0" fillId="0" borderId="0" xfId="0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8" fontId="7" fillId="0" borderId="0" xfId="0" applyNumberFormat="1" applyFont="1"/>
    <xf numFmtId="44" fontId="1" fillId="2" borderId="3" xfId="1" applyFont="1" applyFill="1" applyBorder="1"/>
    <xf numFmtId="164" fontId="2" fillId="0" borderId="2" xfId="0" applyNumberFormat="1" applyFont="1" applyBorder="1"/>
    <xf numFmtId="164" fontId="2" fillId="0" borderId="0" xfId="0" applyNumberFormat="1" applyFont="1"/>
    <xf numFmtId="8" fontId="7" fillId="2" borderId="0" xfId="0" applyNumberFormat="1" applyFont="1" applyFill="1"/>
    <xf numFmtId="8" fontId="2" fillId="0" borderId="2" xfId="0" applyNumberFormat="1" applyFont="1" applyBorder="1"/>
    <xf numFmtId="44" fontId="0" fillId="0" borderId="3" xfId="0" applyNumberFormat="1" applyBorder="1"/>
    <xf numFmtId="0" fontId="5" fillId="2" borderId="0" xfId="0" applyFont="1" applyFill="1"/>
  </cellXfs>
  <cellStyles count="3">
    <cellStyle name="Currency" xfId="1" builtinId="4"/>
    <cellStyle name="Currency 2" xfId="2" xr:uid="{D1179866-D2E9-40E2-BD04-A412F122DD7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02D68-A444-4421-9020-D5CD7244B246}">
  <sheetPr>
    <pageSetUpPr fitToPage="1"/>
  </sheetPr>
  <dimension ref="A1:G54"/>
  <sheetViews>
    <sheetView topLeftCell="A31" workbookViewId="0">
      <selection activeCell="H13" sqref="H13"/>
    </sheetView>
  </sheetViews>
  <sheetFormatPr defaultRowHeight="14.25" customHeight="1" x14ac:dyDescent="0.3"/>
  <cols>
    <col min="1" max="1" width="44.33203125" bestFit="1" customWidth="1"/>
    <col min="2" max="2" width="16.88671875" customWidth="1"/>
    <col min="3" max="3" width="19.33203125" customWidth="1"/>
    <col min="4" max="4" width="36.44140625" bestFit="1" customWidth="1"/>
    <col min="6" max="6" width="12.33203125" bestFit="1" customWidth="1"/>
    <col min="7" max="7" width="10.44140625" bestFit="1" customWidth="1"/>
  </cols>
  <sheetData>
    <row r="1" spans="1:6" ht="14.25" customHeight="1" x14ac:dyDescent="0.3">
      <c r="A1" s="10" t="s">
        <v>65</v>
      </c>
    </row>
    <row r="2" spans="1:6" ht="14.25" customHeight="1" x14ac:dyDescent="0.3">
      <c r="A2" s="11" t="s">
        <v>66</v>
      </c>
    </row>
    <row r="4" spans="1:6" ht="14.25" customHeight="1" x14ac:dyDescent="0.3">
      <c r="B4" s="6"/>
      <c r="C4" s="2"/>
    </row>
    <row r="5" spans="1:6" ht="14.25" customHeight="1" x14ac:dyDescent="0.3">
      <c r="A5" s="12" t="s">
        <v>166</v>
      </c>
      <c r="B5" s="50">
        <v>9224.0499999999993</v>
      </c>
      <c r="C5" t="s">
        <v>82</v>
      </c>
    </row>
    <row r="6" spans="1:6" ht="14.25" customHeight="1" x14ac:dyDescent="0.3">
      <c r="A6" s="12"/>
      <c r="B6" s="50"/>
    </row>
    <row r="7" spans="1:6" ht="14.25" customHeight="1" x14ac:dyDescent="0.3">
      <c r="A7" s="2"/>
    </row>
    <row r="8" spans="1:6" ht="14.25" customHeight="1" x14ac:dyDescent="0.3">
      <c r="A8" s="15"/>
      <c r="B8" s="16" t="s">
        <v>32</v>
      </c>
      <c r="C8" s="16" t="s">
        <v>35</v>
      </c>
      <c r="D8" s="17" t="s">
        <v>31</v>
      </c>
    </row>
    <row r="9" spans="1:6" ht="14.25" customHeight="1" x14ac:dyDescent="0.3">
      <c r="A9" s="18" t="s">
        <v>0</v>
      </c>
      <c r="B9" s="19" t="s">
        <v>63</v>
      </c>
      <c r="C9" s="19" t="s">
        <v>36</v>
      </c>
      <c r="D9" s="20"/>
    </row>
    <row r="10" spans="1:6" ht="14.25" customHeight="1" x14ac:dyDescent="0.3">
      <c r="A10" s="21" t="s">
        <v>1</v>
      </c>
      <c r="B10" s="22">
        <v>3796.51</v>
      </c>
      <c r="C10" s="22">
        <v>4125</v>
      </c>
      <c r="D10" s="23" t="s">
        <v>52</v>
      </c>
      <c r="F10" s="4"/>
    </row>
    <row r="11" spans="1:6" ht="14.25" customHeight="1" x14ac:dyDescent="0.3">
      <c r="A11" s="24" t="s">
        <v>2</v>
      </c>
      <c r="B11" s="25">
        <v>804.83</v>
      </c>
      <c r="C11" s="25">
        <v>800</v>
      </c>
      <c r="D11" s="23" t="s">
        <v>37</v>
      </c>
    </row>
    <row r="12" spans="1:6" ht="14.25" customHeight="1" x14ac:dyDescent="0.3">
      <c r="A12" s="24" t="s">
        <v>19</v>
      </c>
      <c r="B12" s="25">
        <v>0</v>
      </c>
      <c r="C12" s="25">
        <v>10</v>
      </c>
      <c r="D12" s="23" t="s">
        <v>37</v>
      </c>
    </row>
    <row r="13" spans="1:6" ht="14.25" customHeight="1" x14ac:dyDescent="0.3">
      <c r="A13" s="24" t="s">
        <v>43</v>
      </c>
      <c r="B13" s="25">
        <v>262.35000000000002</v>
      </c>
      <c r="C13" s="25">
        <v>270</v>
      </c>
      <c r="D13" s="23" t="s">
        <v>37</v>
      </c>
    </row>
    <row r="14" spans="1:6" ht="14.25" customHeight="1" x14ac:dyDescent="0.3">
      <c r="A14" s="24" t="s">
        <v>44</v>
      </c>
      <c r="B14" s="25">
        <v>2696.63</v>
      </c>
      <c r="C14" s="25">
        <v>0</v>
      </c>
      <c r="D14" s="23" t="s">
        <v>59</v>
      </c>
    </row>
    <row r="15" spans="1:6" ht="14.25" customHeight="1" x14ac:dyDescent="0.3">
      <c r="A15" s="23" t="s">
        <v>33</v>
      </c>
      <c r="B15" s="25">
        <v>0</v>
      </c>
      <c r="C15" s="25">
        <v>500</v>
      </c>
      <c r="D15" s="23" t="s">
        <v>37</v>
      </c>
    </row>
    <row r="16" spans="1:6" ht="14.25" customHeight="1" x14ac:dyDescent="0.3">
      <c r="A16" s="23" t="s">
        <v>163</v>
      </c>
      <c r="B16" s="25">
        <v>9681.75</v>
      </c>
      <c r="C16" s="25">
        <v>500</v>
      </c>
      <c r="D16" s="23" t="s">
        <v>64</v>
      </c>
      <c r="F16" s="26"/>
    </row>
    <row r="17" spans="1:7" ht="14.25" customHeight="1" x14ac:dyDescent="0.3">
      <c r="A17" s="27" t="s">
        <v>155</v>
      </c>
      <c r="B17" s="28">
        <f>SUM(B10:B16)</f>
        <v>17242.07</v>
      </c>
      <c r="C17" s="28">
        <f>SUM(C10:C16)</f>
        <v>6205</v>
      </c>
      <c r="D17" s="23"/>
      <c r="G17" s="30"/>
    </row>
    <row r="18" spans="1:7" ht="14.25" customHeight="1" x14ac:dyDescent="0.3">
      <c r="A18" s="29"/>
      <c r="B18" s="30"/>
      <c r="C18" s="30"/>
      <c r="G18" s="4"/>
    </row>
    <row r="19" spans="1:7" ht="14.25" customHeight="1" x14ac:dyDescent="0.3">
      <c r="A19" s="15"/>
      <c r="B19" s="16" t="s">
        <v>32</v>
      </c>
      <c r="C19" s="16" t="s">
        <v>35</v>
      </c>
      <c r="D19" s="31" t="s">
        <v>17</v>
      </c>
    </row>
    <row r="20" spans="1:7" ht="14.25" customHeight="1" x14ac:dyDescent="0.3">
      <c r="A20" s="32" t="s">
        <v>4</v>
      </c>
      <c r="B20" s="19" t="s">
        <v>34</v>
      </c>
      <c r="C20" s="19" t="s">
        <v>36</v>
      </c>
      <c r="D20" s="33"/>
    </row>
    <row r="21" spans="1:7" ht="14.25" customHeight="1" x14ac:dyDescent="0.3">
      <c r="A21" s="24" t="s">
        <v>18</v>
      </c>
      <c r="B21" s="58">
        <v>853.44</v>
      </c>
      <c r="C21" s="58">
        <v>1056</v>
      </c>
      <c r="D21" s="23"/>
    </row>
    <row r="22" spans="1:7" ht="14.25" customHeight="1" x14ac:dyDescent="0.3">
      <c r="A22" s="24" t="s">
        <v>5</v>
      </c>
      <c r="B22" s="58">
        <v>257.77999999999997</v>
      </c>
      <c r="C22" s="58">
        <v>264</v>
      </c>
      <c r="D22" s="63" t="s">
        <v>38</v>
      </c>
    </row>
    <row r="23" spans="1:7" ht="14.25" customHeight="1" x14ac:dyDescent="0.3">
      <c r="A23" s="24" t="s">
        <v>6</v>
      </c>
      <c r="B23" s="58">
        <v>3135.11</v>
      </c>
      <c r="C23" s="58">
        <v>0</v>
      </c>
      <c r="D23" s="23" t="s">
        <v>39</v>
      </c>
    </row>
    <row r="24" spans="1:7" ht="14.25" customHeight="1" x14ac:dyDescent="0.3">
      <c r="A24" s="24" t="s">
        <v>24</v>
      </c>
      <c r="B24" s="58">
        <v>110.2</v>
      </c>
      <c r="C24" s="58">
        <v>50</v>
      </c>
      <c r="D24" s="23" t="s">
        <v>22</v>
      </c>
    </row>
    <row r="25" spans="1:7" ht="14.25" customHeight="1" x14ac:dyDescent="0.3">
      <c r="A25" s="24" t="s">
        <v>26</v>
      </c>
      <c r="B25" s="34">
        <v>0</v>
      </c>
      <c r="C25" s="58">
        <v>150</v>
      </c>
      <c r="D25" s="23" t="s">
        <v>48</v>
      </c>
    </row>
    <row r="26" spans="1:7" ht="14.25" customHeight="1" x14ac:dyDescent="0.3">
      <c r="A26" s="24" t="s">
        <v>7</v>
      </c>
      <c r="B26" s="58">
        <v>0</v>
      </c>
      <c r="C26" s="58">
        <v>250</v>
      </c>
      <c r="D26" s="23" t="s">
        <v>62</v>
      </c>
    </row>
    <row r="27" spans="1:7" ht="14.25" customHeight="1" x14ac:dyDescent="0.3">
      <c r="A27" s="24" t="s">
        <v>8</v>
      </c>
      <c r="B27" s="58">
        <v>500.78</v>
      </c>
      <c r="C27" s="58">
        <v>510</v>
      </c>
      <c r="D27" s="23" t="s">
        <v>40</v>
      </c>
    </row>
    <row r="28" spans="1:7" ht="14.25" customHeight="1" x14ac:dyDescent="0.3">
      <c r="A28" s="24" t="s">
        <v>9</v>
      </c>
      <c r="B28" s="58">
        <v>0</v>
      </c>
      <c r="C28" s="58"/>
      <c r="D28" s="23"/>
    </row>
    <row r="29" spans="1:7" ht="14.25" customHeight="1" x14ac:dyDescent="0.3">
      <c r="A29" s="24" t="s">
        <v>10</v>
      </c>
      <c r="B29" s="58">
        <v>0</v>
      </c>
      <c r="C29" s="58">
        <v>0</v>
      </c>
      <c r="D29" s="23"/>
    </row>
    <row r="30" spans="1:7" ht="14.25" customHeight="1" x14ac:dyDescent="0.3">
      <c r="A30" s="24" t="s">
        <v>11</v>
      </c>
      <c r="B30" s="58">
        <v>4746.26</v>
      </c>
      <c r="C30" s="58">
        <v>7405.9</v>
      </c>
      <c r="D30" s="23" t="s">
        <v>56</v>
      </c>
    </row>
    <row r="31" spans="1:7" ht="14.25" customHeight="1" x14ac:dyDescent="0.3">
      <c r="A31" s="24" t="s">
        <v>20</v>
      </c>
      <c r="B31" s="58">
        <v>42.76</v>
      </c>
      <c r="C31" s="58">
        <v>500</v>
      </c>
      <c r="D31" s="23" t="s">
        <v>57</v>
      </c>
    </row>
    <row r="32" spans="1:7" ht="14.25" customHeight="1" x14ac:dyDescent="0.3">
      <c r="A32" s="24" t="s">
        <v>27</v>
      </c>
      <c r="B32" s="34">
        <v>143.83000000000001</v>
      </c>
      <c r="C32" s="58"/>
      <c r="D32" s="23" t="s">
        <v>48</v>
      </c>
    </row>
    <row r="33" spans="1:4" ht="14.25" customHeight="1" x14ac:dyDescent="0.3">
      <c r="A33" s="24" t="s">
        <v>12</v>
      </c>
      <c r="B33" s="34">
        <v>0</v>
      </c>
      <c r="C33" s="58">
        <v>50</v>
      </c>
      <c r="D33" s="23"/>
    </row>
    <row r="34" spans="1:4" ht="14.25" customHeight="1" x14ac:dyDescent="0.3">
      <c r="A34" s="24" t="s">
        <v>13</v>
      </c>
      <c r="B34" s="58">
        <v>180</v>
      </c>
      <c r="C34" s="58">
        <v>400</v>
      </c>
      <c r="D34" s="23" t="s">
        <v>41</v>
      </c>
    </row>
    <row r="35" spans="1:4" ht="14.25" customHeight="1" x14ac:dyDescent="0.3">
      <c r="A35" s="24" t="s">
        <v>21</v>
      </c>
      <c r="B35" s="58">
        <v>110</v>
      </c>
      <c r="C35" s="58">
        <v>120</v>
      </c>
      <c r="D35" s="23"/>
    </row>
    <row r="36" spans="1:4" ht="14.25" customHeight="1" x14ac:dyDescent="0.3">
      <c r="A36" s="24" t="s">
        <v>14</v>
      </c>
      <c r="B36" s="58">
        <v>50</v>
      </c>
      <c r="C36" s="58">
        <v>50</v>
      </c>
      <c r="D36" s="23"/>
    </row>
    <row r="37" spans="1:4" ht="14.25" customHeight="1" x14ac:dyDescent="0.3">
      <c r="A37" s="35" t="s">
        <v>25</v>
      </c>
      <c r="B37" s="58">
        <v>0</v>
      </c>
      <c r="C37" s="58">
        <v>400</v>
      </c>
      <c r="D37" s="23" t="s">
        <v>42</v>
      </c>
    </row>
    <row r="38" spans="1:4" ht="14.25" customHeight="1" x14ac:dyDescent="0.3">
      <c r="A38" s="24" t="s">
        <v>23</v>
      </c>
      <c r="B38" s="58">
        <v>268.98</v>
      </c>
      <c r="C38" s="58">
        <v>100</v>
      </c>
      <c r="D38" s="23" t="s">
        <v>22</v>
      </c>
    </row>
    <row r="39" spans="1:4" ht="14.25" customHeight="1" x14ac:dyDescent="0.3">
      <c r="A39" s="36" t="s">
        <v>3</v>
      </c>
      <c r="B39" s="28">
        <f>SUM(B21:B38)</f>
        <v>10399.14</v>
      </c>
      <c r="C39" s="28">
        <f>SUM(C21:C38)</f>
        <v>11305.9</v>
      </c>
      <c r="D39" s="23"/>
    </row>
    <row r="40" spans="1:4" ht="14.25" customHeight="1" x14ac:dyDescent="0.3">
      <c r="A40" s="37"/>
      <c r="B40" s="30"/>
      <c r="C40" s="30"/>
      <c r="D40" s="30"/>
    </row>
    <row r="41" spans="1:4" ht="14.25" customHeight="1" x14ac:dyDescent="0.3">
      <c r="A41" s="2"/>
    </row>
    <row r="42" spans="1:4" ht="14.25" customHeight="1" x14ac:dyDescent="0.3">
      <c r="A42" s="1" t="s">
        <v>46</v>
      </c>
    </row>
    <row r="43" spans="1:4" ht="14.25" customHeight="1" x14ac:dyDescent="0.3">
      <c r="A43" t="s">
        <v>120</v>
      </c>
      <c r="B43" s="4">
        <f>B17</f>
        <v>17242.07</v>
      </c>
    </row>
    <row r="44" spans="1:4" ht="14.25" customHeight="1" x14ac:dyDescent="0.3">
      <c r="A44" t="s">
        <v>121</v>
      </c>
      <c r="B44" s="4">
        <f>B39</f>
        <v>10399.14</v>
      </c>
    </row>
    <row r="45" spans="1:4" ht="14.25" customHeight="1" x14ac:dyDescent="0.3">
      <c r="B45" s="25"/>
    </row>
    <row r="47" spans="1:4" ht="14.25" customHeight="1" thickBot="1" x14ac:dyDescent="0.35">
      <c r="A47" s="37" t="s">
        <v>167</v>
      </c>
      <c r="B47" s="62">
        <f>B5+B43-B44</f>
        <v>16066.98</v>
      </c>
    </row>
    <row r="48" spans="1:4" ht="14.25" customHeight="1" thickTop="1" x14ac:dyDescent="0.3">
      <c r="A48" s="37"/>
      <c r="B48" s="50"/>
    </row>
    <row r="49" spans="1:3" ht="14.25" customHeight="1" x14ac:dyDescent="0.3">
      <c r="A49" t="s">
        <v>28</v>
      </c>
      <c r="B49" s="4">
        <v>15317.18</v>
      </c>
      <c r="C49" s="2"/>
    </row>
    <row r="50" spans="1:3" ht="14.25" customHeight="1" x14ac:dyDescent="0.3">
      <c r="A50" t="s">
        <v>30</v>
      </c>
      <c r="B50" s="13">
        <v>749.8</v>
      </c>
    </row>
    <row r="51" spans="1:3" ht="14.25" customHeight="1" thickBot="1" x14ac:dyDescent="0.35">
      <c r="A51" s="38" t="s">
        <v>47</v>
      </c>
      <c r="B51" s="14">
        <f>SUM(B49:B50)</f>
        <v>16066.98</v>
      </c>
    </row>
    <row r="52" spans="1:3" ht="14.25" customHeight="1" thickTop="1" x14ac:dyDescent="0.3"/>
    <row r="53" spans="1:3" ht="14.25" customHeight="1" x14ac:dyDescent="0.3">
      <c r="A53" s="29"/>
    </row>
    <row r="54" spans="1:3" ht="14.25" customHeight="1" x14ac:dyDescent="0.3">
      <c r="A54" s="39"/>
    </row>
  </sheetData>
  <pageMargins left="0.25" right="0.25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F4430-F0A9-4862-913C-18713A9774D2}">
  <dimension ref="A1:R24"/>
  <sheetViews>
    <sheetView workbookViewId="0">
      <selection activeCell="F17" sqref="F17"/>
    </sheetView>
  </sheetViews>
  <sheetFormatPr defaultRowHeight="14.4" x14ac:dyDescent="0.3"/>
  <cols>
    <col min="4" max="4" width="10" bestFit="1" customWidth="1"/>
    <col min="6" max="6" width="10" bestFit="1" customWidth="1"/>
    <col min="9" max="9" width="16.21875" customWidth="1"/>
    <col min="16" max="16" width="12.44140625" customWidth="1"/>
    <col min="18" max="18" width="11.5546875" customWidth="1"/>
  </cols>
  <sheetData>
    <row r="1" spans="1:18" x14ac:dyDescent="0.3">
      <c r="A1" s="10" t="s">
        <v>124</v>
      </c>
      <c r="B1" s="49"/>
      <c r="C1" s="49"/>
      <c r="D1" s="49"/>
    </row>
    <row r="2" spans="1:18" x14ac:dyDescent="0.3">
      <c r="A2" s="49" t="s">
        <v>125</v>
      </c>
      <c r="B2" s="49"/>
      <c r="C2" s="49"/>
      <c r="D2" s="49"/>
    </row>
    <row r="3" spans="1:18" x14ac:dyDescent="0.3">
      <c r="A3" s="49"/>
      <c r="B3" s="49"/>
      <c r="C3" s="49"/>
      <c r="D3" s="49"/>
    </row>
    <row r="4" spans="1:18" x14ac:dyDescent="0.3">
      <c r="A4" s="49"/>
      <c r="B4" s="49"/>
      <c r="C4" s="49"/>
      <c r="D4" s="49"/>
    </row>
    <row r="5" spans="1:18" x14ac:dyDescent="0.3">
      <c r="A5" s="11" t="s">
        <v>126</v>
      </c>
      <c r="B5" s="11" t="s">
        <v>71</v>
      </c>
      <c r="C5" s="11"/>
      <c r="D5" s="11" t="s">
        <v>75</v>
      </c>
    </row>
    <row r="6" spans="1:18" x14ac:dyDescent="0.3">
      <c r="A6" s="11">
        <v>1</v>
      </c>
      <c r="B6" s="57">
        <v>8793</v>
      </c>
      <c r="C6" s="49"/>
      <c r="D6" s="61">
        <v>9224</v>
      </c>
      <c r="F6" t="s">
        <v>123</v>
      </c>
    </row>
    <row r="7" spans="1:18" x14ac:dyDescent="0.3">
      <c r="A7" s="11">
        <v>2</v>
      </c>
      <c r="B7" s="57">
        <v>3977</v>
      </c>
      <c r="C7" s="49"/>
      <c r="D7" s="61">
        <v>3797</v>
      </c>
      <c r="F7" t="s">
        <v>1</v>
      </c>
      <c r="P7" s="50"/>
    </row>
    <row r="8" spans="1:18" x14ac:dyDescent="0.3">
      <c r="A8" s="11">
        <v>3</v>
      </c>
      <c r="B8" s="57">
        <v>246</v>
      </c>
      <c r="C8" s="49"/>
      <c r="D8" s="61">
        <v>13446</v>
      </c>
      <c r="F8" s="50" t="s">
        <v>156</v>
      </c>
    </row>
    <row r="9" spans="1:18" x14ac:dyDescent="0.3">
      <c r="A9" s="11">
        <v>4</v>
      </c>
      <c r="B9" s="57">
        <v>1326</v>
      </c>
      <c r="C9" s="49"/>
      <c r="D9" s="61">
        <v>1111</v>
      </c>
      <c r="F9" t="s">
        <v>157</v>
      </c>
    </row>
    <row r="10" spans="1:18" x14ac:dyDescent="0.3">
      <c r="A10" s="11">
        <v>5</v>
      </c>
      <c r="B10" s="57">
        <v>895</v>
      </c>
      <c r="C10" s="49"/>
      <c r="D10" s="61">
        <v>3135</v>
      </c>
      <c r="F10" t="s">
        <v>158</v>
      </c>
      <c r="P10" s="50"/>
      <c r="R10" s="50"/>
    </row>
    <row r="11" spans="1:18" x14ac:dyDescent="0.3">
      <c r="A11" s="11">
        <v>6</v>
      </c>
      <c r="B11" s="57">
        <v>3793</v>
      </c>
      <c r="C11" s="49"/>
      <c r="D11" s="61">
        <v>6153</v>
      </c>
      <c r="F11" s="50" t="s">
        <v>159</v>
      </c>
    </row>
    <row r="12" spans="1:18" x14ac:dyDescent="0.3">
      <c r="A12" s="11">
        <v>7</v>
      </c>
      <c r="B12" s="57">
        <v>9223</v>
      </c>
      <c r="C12" s="49"/>
      <c r="D12" s="57">
        <v>16067</v>
      </c>
      <c r="F12" t="s">
        <v>161</v>
      </c>
    </row>
    <row r="13" spans="1:18" x14ac:dyDescent="0.3">
      <c r="A13" s="11">
        <v>8</v>
      </c>
      <c r="B13" s="57">
        <v>9223</v>
      </c>
      <c r="C13" s="49"/>
      <c r="D13" s="57">
        <v>16067</v>
      </c>
      <c r="F13" t="s">
        <v>160</v>
      </c>
      <c r="J13" s="50"/>
    </row>
    <row r="14" spans="1:18" x14ac:dyDescent="0.3">
      <c r="A14" s="11">
        <v>9</v>
      </c>
      <c r="B14" s="57">
        <v>9023</v>
      </c>
      <c r="C14" s="49"/>
      <c r="D14" s="57">
        <v>9023</v>
      </c>
      <c r="F14" t="s">
        <v>162</v>
      </c>
    </row>
    <row r="15" spans="1:18" x14ac:dyDescent="0.3">
      <c r="A15" s="11">
        <v>10</v>
      </c>
      <c r="B15" s="57">
        <v>2801</v>
      </c>
      <c r="C15" s="49"/>
      <c r="D15" s="57">
        <v>0</v>
      </c>
    </row>
    <row r="17" spans="6:9" x14ac:dyDescent="0.3">
      <c r="F17" s="50"/>
      <c r="H17" s="50"/>
    </row>
    <row r="21" spans="6:9" x14ac:dyDescent="0.3">
      <c r="I21" s="50"/>
    </row>
    <row r="22" spans="6:9" x14ac:dyDescent="0.3">
      <c r="I22" s="50"/>
    </row>
    <row r="24" spans="6:9" x14ac:dyDescent="0.3">
      <c r="I24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2677C-6B26-4FB6-8CA4-125BF28EEF9E}">
  <dimension ref="A1:E14"/>
  <sheetViews>
    <sheetView workbookViewId="0">
      <selection activeCell="E13" sqref="E13"/>
    </sheetView>
  </sheetViews>
  <sheetFormatPr defaultRowHeight="14.4" x14ac:dyDescent="0.3"/>
  <cols>
    <col min="1" max="1" width="29.109375" customWidth="1"/>
    <col min="3" max="3" width="12.6640625" customWidth="1"/>
    <col min="4" max="4" width="11.6640625" customWidth="1"/>
  </cols>
  <sheetData>
    <row r="1" spans="1:5" x14ac:dyDescent="0.3">
      <c r="A1" s="1" t="s">
        <v>67</v>
      </c>
    </row>
    <row r="2" spans="1:5" x14ac:dyDescent="0.3">
      <c r="A2" s="2" t="s">
        <v>68</v>
      </c>
      <c r="D2" s="2" t="s">
        <v>69</v>
      </c>
    </row>
    <row r="3" spans="1:5" x14ac:dyDescent="0.3">
      <c r="A3" s="2"/>
      <c r="D3" s="2"/>
    </row>
    <row r="5" spans="1:5" x14ac:dyDescent="0.3">
      <c r="A5" s="2" t="s">
        <v>70</v>
      </c>
      <c r="C5" s="2" t="s">
        <v>71</v>
      </c>
      <c r="D5" s="3">
        <v>1965.9</v>
      </c>
    </row>
    <row r="8" spans="1:5" x14ac:dyDescent="0.3">
      <c r="A8" t="s">
        <v>72</v>
      </c>
      <c r="D8" s="4">
        <v>0</v>
      </c>
    </row>
    <row r="10" spans="1:5" x14ac:dyDescent="0.3">
      <c r="A10" t="s">
        <v>73</v>
      </c>
      <c r="D10" s="47">
        <v>1965.9</v>
      </c>
      <c r="E10" t="s">
        <v>76</v>
      </c>
    </row>
    <row r="11" spans="1:5" x14ac:dyDescent="0.3">
      <c r="E11" t="s">
        <v>74</v>
      </c>
    </row>
    <row r="12" spans="1:5" x14ac:dyDescent="0.3">
      <c r="E12" t="s">
        <v>122</v>
      </c>
    </row>
    <row r="13" spans="1:5" x14ac:dyDescent="0.3">
      <c r="A13" t="s">
        <v>3</v>
      </c>
      <c r="D13" s="6">
        <v>0</v>
      </c>
    </row>
    <row r="14" spans="1:5" x14ac:dyDescent="0.3">
      <c r="A14" s="2" t="s">
        <v>70</v>
      </c>
      <c r="C14" s="2" t="s">
        <v>75</v>
      </c>
      <c r="D14" s="7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3B94D-A051-4DBA-9ADF-BBC96A907F86}">
  <dimension ref="A1:W50"/>
  <sheetViews>
    <sheetView tabSelected="1" topLeftCell="A4" zoomScale="99" zoomScaleNormal="99" workbookViewId="0">
      <selection activeCell="D25" sqref="D25"/>
    </sheetView>
  </sheetViews>
  <sheetFormatPr defaultRowHeight="14.4" x14ac:dyDescent="0.3"/>
  <cols>
    <col min="1" max="1" width="11.109375" customWidth="1"/>
    <col min="2" max="2" width="44.21875" bestFit="1" customWidth="1"/>
    <col min="3" max="3" width="10.6640625" bestFit="1" customWidth="1"/>
    <col min="4" max="4" width="9.21875" customWidth="1"/>
    <col min="5" max="5" width="13.5546875" customWidth="1"/>
    <col min="9" max="9" width="9.88671875" bestFit="1" customWidth="1"/>
    <col min="10" max="10" width="10.44140625" customWidth="1"/>
    <col min="11" max="11" width="10.44140625" bestFit="1" customWidth="1"/>
    <col min="13" max="14" width="10.109375" bestFit="1" customWidth="1"/>
    <col min="15" max="15" width="9.88671875" bestFit="1" customWidth="1"/>
    <col min="23" max="23" width="11.77734375" bestFit="1" customWidth="1"/>
  </cols>
  <sheetData>
    <row r="1" spans="1:22" x14ac:dyDescent="0.3">
      <c r="A1" s="1" t="s">
        <v>65</v>
      </c>
      <c r="C1" s="1"/>
      <c r="D1" s="1"/>
    </row>
    <row r="2" spans="1:22" x14ac:dyDescent="0.3">
      <c r="A2" s="2" t="s">
        <v>101</v>
      </c>
    </row>
    <row r="4" spans="1:22" x14ac:dyDescent="0.3">
      <c r="B4" s="1"/>
      <c r="C4" s="43"/>
      <c r="D4" s="43"/>
    </row>
    <row r="5" spans="1:22" x14ac:dyDescent="0.3">
      <c r="A5" s="54"/>
      <c r="B5" s="54"/>
      <c r="C5" s="54"/>
      <c r="D5" s="54"/>
      <c r="E5" s="54"/>
      <c r="F5" s="55" t="s">
        <v>127</v>
      </c>
      <c r="G5" s="56"/>
      <c r="H5" s="54"/>
      <c r="I5" s="54"/>
      <c r="J5" s="54"/>
      <c r="K5" s="54"/>
      <c r="L5" s="54"/>
      <c r="M5" s="54"/>
      <c r="N5" s="55" t="s">
        <v>134</v>
      </c>
      <c r="O5" s="55" t="s">
        <v>142</v>
      </c>
      <c r="P5" s="55" t="s">
        <v>136</v>
      </c>
      <c r="Q5" s="54"/>
      <c r="R5" s="55" t="s">
        <v>139</v>
      </c>
      <c r="S5" s="55"/>
      <c r="T5" s="54"/>
      <c r="U5" s="55" t="s">
        <v>142</v>
      </c>
      <c r="V5" s="54"/>
    </row>
    <row r="6" spans="1:22" x14ac:dyDescent="0.3">
      <c r="A6" s="55" t="s">
        <v>84</v>
      </c>
      <c r="B6" s="56" t="s">
        <v>102</v>
      </c>
      <c r="C6" s="55" t="s">
        <v>104</v>
      </c>
      <c r="D6" s="55" t="s">
        <v>146</v>
      </c>
      <c r="E6" s="55" t="s">
        <v>85</v>
      </c>
      <c r="F6" s="55" t="s">
        <v>128</v>
      </c>
      <c r="G6" s="56" t="s">
        <v>5</v>
      </c>
      <c r="H6" s="55" t="s">
        <v>129</v>
      </c>
      <c r="I6" s="55" t="s">
        <v>130</v>
      </c>
      <c r="J6" s="55" t="s">
        <v>131</v>
      </c>
      <c r="K6" s="55" t="s">
        <v>132</v>
      </c>
      <c r="L6" s="55" t="s">
        <v>133</v>
      </c>
      <c r="M6" s="55" t="s">
        <v>9</v>
      </c>
      <c r="N6" s="55" t="s">
        <v>135</v>
      </c>
      <c r="O6" s="55" t="s">
        <v>145</v>
      </c>
      <c r="P6" s="55" t="s">
        <v>137</v>
      </c>
      <c r="Q6" s="55" t="s">
        <v>138</v>
      </c>
      <c r="R6" s="55" t="s">
        <v>140</v>
      </c>
      <c r="S6" s="55" t="s">
        <v>13</v>
      </c>
      <c r="T6" s="55" t="s">
        <v>141</v>
      </c>
      <c r="U6" s="55" t="s">
        <v>143</v>
      </c>
      <c r="V6" s="55" t="s">
        <v>144</v>
      </c>
    </row>
    <row r="7" spans="1:22" x14ac:dyDescent="0.3">
      <c r="A7" s="40">
        <v>44300</v>
      </c>
      <c r="B7" s="45" t="s">
        <v>117</v>
      </c>
      <c r="C7" s="42">
        <v>-55.26</v>
      </c>
      <c r="D7" s="42"/>
      <c r="E7" t="s">
        <v>98</v>
      </c>
      <c r="G7" s="42">
        <v>-55.26</v>
      </c>
    </row>
    <row r="8" spans="1:22" x14ac:dyDescent="0.3">
      <c r="A8" s="40">
        <v>44337</v>
      </c>
      <c r="B8" s="45" t="s">
        <v>118</v>
      </c>
      <c r="C8" s="42">
        <v>-10</v>
      </c>
      <c r="D8" s="42"/>
      <c r="E8" t="s">
        <v>98</v>
      </c>
      <c r="O8" s="42">
        <v>-10</v>
      </c>
    </row>
    <row r="9" spans="1:22" x14ac:dyDescent="0.3">
      <c r="A9" s="40">
        <v>44340</v>
      </c>
      <c r="B9" s="45" t="s">
        <v>119</v>
      </c>
      <c r="C9" s="42">
        <v>-75.099999999999994</v>
      </c>
      <c r="D9" s="42"/>
      <c r="E9" t="s">
        <v>98</v>
      </c>
      <c r="H9" s="42">
        <v>-75.099999999999994</v>
      </c>
    </row>
    <row r="10" spans="1:22" x14ac:dyDescent="0.3">
      <c r="A10" s="40">
        <v>44340</v>
      </c>
      <c r="B10" s="45" t="s">
        <v>116</v>
      </c>
      <c r="C10" s="42">
        <v>-221.04</v>
      </c>
      <c r="D10" s="42"/>
      <c r="E10" t="s">
        <v>98</v>
      </c>
      <c r="F10" s="42">
        <v>-221.04</v>
      </c>
    </row>
    <row r="11" spans="1:22" x14ac:dyDescent="0.3">
      <c r="A11" s="40">
        <v>44356</v>
      </c>
      <c r="B11" s="45" t="s">
        <v>115</v>
      </c>
      <c r="C11" s="42">
        <v>-126.26</v>
      </c>
      <c r="D11" s="42"/>
      <c r="E11" t="s">
        <v>98</v>
      </c>
      <c r="O11" s="42">
        <v>-126.26</v>
      </c>
    </row>
    <row r="12" spans="1:22" x14ac:dyDescent="0.3">
      <c r="A12" s="40">
        <v>44357</v>
      </c>
      <c r="B12" s="45" t="s">
        <v>114</v>
      </c>
      <c r="C12" s="42">
        <v>-143.83000000000001</v>
      </c>
      <c r="D12" s="42"/>
      <c r="E12" t="s">
        <v>98</v>
      </c>
      <c r="Q12" s="42">
        <v>-143.83000000000001</v>
      </c>
    </row>
    <row r="13" spans="1:22" x14ac:dyDescent="0.3">
      <c r="A13" s="40">
        <v>44364</v>
      </c>
      <c r="B13" t="s">
        <v>100</v>
      </c>
      <c r="C13" s="42">
        <v>-447.48</v>
      </c>
      <c r="D13" s="42"/>
      <c r="E13" t="s">
        <v>99</v>
      </c>
      <c r="I13" s="42">
        <v>-447.48</v>
      </c>
    </row>
    <row r="14" spans="1:22" x14ac:dyDescent="0.3">
      <c r="A14" s="40">
        <v>44397</v>
      </c>
      <c r="B14" s="45" t="s">
        <v>112</v>
      </c>
      <c r="C14" s="42">
        <v>-110</v>
      </c>
      <c r="D14" s="42"/>
      <c r="E14" t="s">
        <v>98</v>
      </c>
      <c r="T14" s="42">
        <v>-110</v>
      </c>
    </row>
    <row r="15" spans="1:22" x14ac:dyDescent="0.3">
      <c r="A15" s="40">
        <v>44454</v>
      </c>
      <c r="B15" t="s">
        <v>108</v>
      </c>
      <c r="C15" s="42">
        <v>-50</v>
      </c>
      <c r="D15" s="42"/>
      <c r="E15" t="s">
        <v>87</v>
      </c>
      <c r="O15" s="42">
        <v>-50</v>
      </c>
    </row>
    <row r="16" spans="1:22" x14ac:dyDescent="0.3">
      <c r="A16" s="40">
        <v>44467</v>
      </c>
      <c r="B16" t="s">
        <v>105</v>
      </c>
      <c r="C16" s="42">
        <v>-35.1</v>
      </c>
      <c r="D16" s="42"/>
      <c r="E16" t="s">
        <v>98</v>
      </c>
      <c r="H16" s="42">
        <v>-35.1</v>
      </c>
    </row>
    <row r="17" spans="1:23" x14ac:dyDescent="0.3">
      <c r="A17" s="40">
        <v>44467</v>
      </c>
      <c r="B17" s="45" t="s">
        <v>106</v>
      </c>
      <c r="C17" s="42">
        <v>-368.4</v>
      </c>
      <c r="D17" s="42"/>
      <c r="E17" t="s">
        <v>98</v>
      </c>
      <c r="F17" s="42">
        <v>-368.4</v>
      </c>
    </row>
    <row r="18" spans="1:23" x14ac:dyDescent="0.3">
      <c r="A18" s="40">
        <v>44468</v>
      </c>
      <c r="B18" s="45" t="s">
        <v>107</v>
      </c>
      <c r="C18" s="42">
        <v>-42.76</v>
      </c>
      <c r="D18" s="42"/>
      <c r="E18" t="s">
        <v>98</v>
      </c>
      <c r="P18" s="42">
        <v>-42.76</v>
      </c>
    </row>
    <row r="19" spans="1:23" x14ac:dyDescent="0.3">
      <c r="A19" s="40">
        <v>44468</v>
      </c>
      <c r="B19" t="s">
        <v>109</v>
      </c>
      <c r="C19" s="42">
        <v>-500.78</v>
      </c>
      <c r="D19" s="42"/>
      <c r="E19" t="s">
        <v>87</v>
      </c>
      <c r="L19" s="42">
        <v>-500.78</v>
      </c>
    </row>
    <row r="20" spans="1:23" x14ac:dyDescent="0.3">
      <c r="A20" s="40">
        <v>44509</v>
      </c>
      <c r="B20" s="45" t="s">
        <v>113</v>
      </c>
      <c r="C20" s="42">
        <v>-92</v>
      </c>
      <c r="D20" s="42"/>
      <c r="E20" t="s">
        <v>98</v>
      </c>
      <c r="G20" s="42">
        <v>-92</v>
      </c>
    </row>
    <row r="21" spans="1:23" x14ac:dyDescent="0.3">
      <c r="A21" s="40">
        <v>44509</v>
      </c>
      <c r="B21" s="45" t="s">
        <v>154</v>
      </c>
      <c r="C21" s="42">
        <v>-110.52</v>
      </c>
      <c r="D21" s="42"/>
      <c r="E21" t="s">
        <v>98</v>
      </c>
      <c r="G21">
        <v>-110.52</v>
      </c>
    </row>
    <row r="22" spans="1:23" x14ac:dyDescent="0.3">
      <c r="A22" s="40">
        <v>44531</v>
      </c>
      <c r="B22" t="s">
        <v>97</v>
      </c>
      <c r="C22" s="42">
        <v>-2687.63</v>
      </c>
      <c r="D22" s="42"/>
      <c r="E22" t="s">
        <v>87</v>
      </c>
      <c r="I22" s="42">
        <v>-2687.63</v>
      </c>
    </row>
    <row r="23" spans="1:23" x14ac:dyDescent="0.3">
      <c r="A23" s="40">
        <v>44540</v>
      </c>
      <c r="B23" t="s">
        <v>94</v>
      </c>
      <c r="C23" s="42">
        <v>-50</v>
      </c>
      <c r="D23" s="42"/>
      <c r="E23" t="s">
        <v>87</v>
      </c>
      <c r="U23" s="42">
        <v>-50</v>
      </c>
    </row>
    <row r="24" spans="1:23" x14ac:dyDescent="0.3">
      <c r="A24" s="40">
        <v>44551</v>
      </c>
      <c r="B24" t="s">
        <v>93</v>
      </c>
      <c r="C24" s="42">
        <v>-268.98</v>
      </c>
      <c r="D24" s="42">
        <v>44.83</v>
      </c>
      <c r="E24" t="s">
        <v>87</v>
      </c>
      <c r="V24" s="42">
        <v>-268.98</v>
      </c>
    </row>
    <row r="25" spans="1:23" x14ac:dyDescent="0.3">
      <c r="A25" s="40">
        <v>44565</v>
      </c>
      <c r="B25" t="s">
        <v>92</v>
      </c>
      <c r="C25" s="42">
        <v>-4560</v>
      </c>
      <c r="D25" s="42">
        <v>760</v>
      </c>
      <c r="E25" t="s">
        <v>87</v>
      </c>
      <c r="O25" s="42">
        <v>-4560</v>
      </c>
      <c r="W25" s="52"/>
    </row>
    <row r="26" spans="1:23" x14ac:dyDescent="0.3">
      <c r="A26" s="40">
        <v>44602</v>
      </c>
      <c r="B26" t="s">
        <v>89</v>
      </c>
      <c r="C26" s="42">
        <v>-264</v>
      </c>
      <c r="D26" s="42"/>
      <c r="E26" t="s">
        <v>87</v>
      </c>
      <c r="F26" s="42">
        <v>-264</v>
      </c>
      <c r="W26" s="52"/>
    </row>
    <row r="27" spans="1:23" x14ac:dyDescent="0.3">
      <c r="A27" s="40">
        <v>44602</v>
      </c>
      <c r="B27" t="s">
        <v>88</v>
      </c>
      <c r="C27" s="42">
        <v>-180</v>
      </c>
      <c r="D27" s="42"/>
      <c r="E27" t="s">
        <v>87</v>
      </c>
      <c r="S27" s="42">
        <v>-180</v>
      </c>
      <c r="W27" s="41" t="s">
        <v>47</v>
      </c>
    </row>
    <row r="28" spans="1:23" ht="16.2" thickBot="1" x14ac:dyDescent="0.35">
      <c r="A28" s="40"/>
      <c r="C28" s="51">
        <f>SUM(C6:C27)</f>
        <v>-10399.14</v>
      </c>
      <c r="D28" s="42"/>
      <c r="E28" t="s">
        <v>147</v>
      </c>
      <c r="F28" s="44">
        <f t="shared" ref="F28:V28" si="0">SUM(F7:F27)</f>
        <v>-853.43999999999994</v>
      </c>
      <c r="G28" s="44">
        <f t="shared" si="0"/>
        <v>-257.77999999999997</v>
      </c>
      <c r="H28" s="44">
        <f t="shared" si="0"/>
        <v>-110.19999999999999</v>
      </c>
      <c r="I28" s="44">
        <f t="shared" si="0"/>
        <v>-3135.11</v>
      </c>
      <c r="J28" s="44">
        <f t="shared" si="0"/>
        <v>0</v>
      </c>
      <c r="K28" s="44">
        <f t="shared" si="0"/>
        <v>0</v>
      </c>
      <c r="L28" s="44">
        <f t="shared" si="0"/>
        <v>-500.78</v>
      </c>
      <c r="M28" s="44">
        <f t="shared" si="0"/>
        <v>0</v>
      </c>
      <c r="N28" s="44">
        <f t="shared" si="0"/>
        <v>0</v>
      </c>
      <c r="O28" s="44">
        <f t="shared" si="0"/>
        <v>-4746.26</v>
      </c>
      <c r="P28" s="44">
        <f t="shared" si="0"/>
        <v>-42.76</v>
      </c>
      <c r="Q28" s="44">
        <f t="shared" si="0"/>
        <v>-143.83000000000001</v>
      </c>
      <c r="R28" s="44">
        <f t="shared" si="0"/>
        <v>0</v>
      </c>
      <c r="S28" s="44">
        <f t="shared" si="0"/>
        <v>-180</v>
      </c>
      <c r="T28" s="44">
        <f t="shared" si="0"/>
        <v>-110</v>
      </c>
      <c r="U28" s="44">
        <f t="shared" si="0"/>
        <v>-50</v>
      </c>
      <c r="V28" s="44">
        <f t="shared" si="0"/>
        <v>-268.98</v>
      </c>
      <c r="W28" s="53">
        <f>SUM(F28:V28)</f>
        <v>-10399.14</v>
      </c>
    </row>
    <row r="29" spans="1:23" ht="15" thickTop="1" x14ac:dyDescent="0.3">
      <c r="C29" s="42"/>
    </row>
    <row r="30" spans="1:23" x14ac:dyDescent="0.3">
      <c r="B30" s="1"/>
      <c r="C30" s="42"/>
      <c r="D30" s="44"/>
      <c r="W30" s="42"/>
    </row>
    <row r="33" spans="1:22" x14ac:dyDescent="0.3">
      <c r="A33" s="54"/>
      <c r="B33" s="54"/>
      <c r="C33" s="54"/>
      <c r="D33" s="54"/>
      <c r="E33" s="54"/>
      <c r="F33" s="55"/>
      <c r="G33" s="56" t="s">
        <v>146</v>
      </c>
      <c r="H33" s="54"/>
      <c r="I33" s="55" t="s">
        <v>132</v>
      </c>
      <c r="J33" s="56" t="s">
        <v>150</v>
      </c>
      <c r="K33" s="55" t="s">
        <v>142</v>
      </c>
      <c r="L33" s="54"/>
      <c r="M33" s="55" t="s">
        <v>153</v>
      </c>
      <c r="N33" s="41"/>
      <c r="O33" s="41"/>
      <c r="P33" s="41"/>
      <c r="R33" s="41"/>
      <c r="S33" s="41"/>
      <c r="U33" s="41"/>
    </row>
    <row r="34" spans="1:22" x14ac:dyDescent="0.3">
      <c r="A34" s="55" t="s">
        <v>84</v>
      </c>
      <c r="B34" s="56" t="s">
        <v>102</v>
      </c>
      <c r="C34" s="56" t="s">
        <v>103</v>
      </c>
      <c r="D34" s="55"/>
      <c r="E34" s="55"/>
      <c r="F34" s="55" t="s">
        <v>1</v>
      </c>
      <c r="G34" s="56" t="s">
        <v>148</v>
      </c>
      <c r="H34" s="55" t="s">
        <v>19</v>
      </c>
      <c r="I34" s="55" t="s">
        <v>149</v>
      </c>
      <c r="J34" s="55" t="s">
        <v>151</v>
      </c>
      <c r="K34" s="55" t="s">
        <v>152</v>
      </c>
      <c r="L34" s="55" t="s">
        <v>133</v>
      </c>
      <c r="M34" s="55" t="s">
        <v>164</v>
      </c>
      <c r="N34" s="41"/>
      <c r="O34" s="41"/>
      <c r="P34" s="41"/>
      <c r="Q34" s="41"/>
      <c r="R34" s="41"/>
      <c r="S34" s="41"/>
      <c r="T34" s="41"/>
      <c r="U34" s="41"/>
      <c r="V34" s="41"/>
    </row>
    <row r="35" spans="1:22" x14ac:dyDescent="0.3">
      <c r="A35" s="41"/>
      <c r="B35" s="1"/>
      <c r="C35" s="2"/>
      <c r="D35" s="43"/>
      <c r="E35" s="41"/>
    </row>
    <row r="36" spans="1:22" x14ac:dyDescent="0.3">
      <c r="A36" s="40">
        <v>44298</v>
      </c>
      <c r="B36" t="s">
        <v>86</v>
      </c>
      <c r="C36" s="42">
        <v>1898.26</v>
      </c>
      <c r="D36" s="42"/>
      <c r="F36" s="42">
        <v>1898.26</v>
      </c>
    </row>
    <row r="37" spans="1:22" x14ac:dyDescent="0.3">
      <c r="A37" s="40">
        <v>44452</v>
      </c>
      <c r="B37" t="s">
        <v>86</v>
      </c>
      <c r="C37" s="42">
        <v>1898.25</v>
      </c>
      <c r="D37" s="42"/>
      <c r="F37" s="42">
        <v>1898.25</v>
      </c>
    </row>
    <row r="38" spans="1:22" x14ac:dyDescent="0.3">
      <c r="A38" s="40">
        <v>44305</v>
      </c>
      <c r="B38" t="s">
        <v>86</v>
      </c>
      <c r="C38" s="42">
        <v>46</v>
      </c>
      <c r="D38" s="42"/>
      <c r="F38" s="42">
        <v>46</v>
      </c>
    </row>
    <row r="39" spans="1:22" x14ac:dyDescent="0.3">
      <c r="A39" s="40">
        <v>44347</v>
      </c>
      <c r="B39" t="s">
        <v>165</v>
      </c>
      <c r="C39" s="42">
        <v>0.37</v>
      </c>
      <c r="D39" s="42"/>
      <c r="F39" s="42"/>
      <c r="M39">
        <v>0.37</v>
      </c>
    </row>
    <row r="40" spans="1:22" x14ac:dyDescent="0.3">
      <c r="A40" s="40">
        <v>44456</v>
      </c>
      <c r="B40" t="s">
        <v>110</v>
      </c>
      <c r="C40" s="42">
        <v>7300</v>
      </c>
      <c r="D40" s="42"/>
      <c r="M40" s="42">
        <v>7300</v>
      </c>
    </row>
    <row r="41" spans="1:22" x14ac:dyDescent="0.3">
      <c r="A41" s="40">
        <v>44473</v>
      </c>
      <c r="B41" t="s">
        <v>111</v>
      </c>
      <c r="C41" s="42">
        <v>2000</v>
      </c>
      <c r="D41" s="42"/>
      <c r="M41" s="42">
        <v>2000</v>
      </c>
    </row>
    <row r="42" spans="1:22" x14ac:dyDescent="0.3">
      <c r="A42" s="40">
        <v>44491</v>
      </c>
      <c r="B42" t="s">
        <v>95</v>
      </c>
      <c r="C42" s="42">
        <v>85</v>
      </c>
      <c r="D42" s="42"/>
      <c r="M42" s="42">
        <v>85</v>
      </c>
    </row>
    <row r="43" spans="1:22" x14ac:dyDescent="0.3">
      <c r="A43" s="40">
        <v>44530</v>
      </c>
      <c r="B43" t="s">
        <v>165</v>
      </c>
      <c r="C43" s="42">
        <v>0.38</v>
      </c>
      <c r="D43" s="42"/>
      <c r="M43" s="42">
        <v>0.38</v>
      </c>
    </row>
    <row r="44" spans="1:22" x14ac:dyDescent="0.3">
      <c r="A44" s="40">
        <v>44532</v>
      </c>
      <c r="B44" t="s">
        <v>96</v>
      </c>
      <c r="C44" s="42">
        <v>9</v>
      </c>
      <c r="D44" s="42"/>
      <c r="J44" s="42">
        <v>9</v>
      </c>
      <c r="M44" s="39"/>
    </row>
    <row r="45" spans="1:22" x14ac:dyDescent="0.3">
      <c r="A45" s="40">
        <v>44533</v>
      </c>
      <c r="B45" t="s">
        <v>95</v>
      </c>
      <c r="C45" s="42">
        <v>2687.63</v>
      </c>
      <c r="D45" s="42"/>
      <c r="J45" s="42">
        <v>2687.63</v>
      </c>
      <c r="M45" s="39"/>
    </row>
    <row r="46" spans="1:22" x14ac:dyDescent="0.3">
      <c r="A46" s="40">
        <v>44575</v>
      </c>
      <c r="B46" t="s">
        <v>91</v>
      </c>
      <c r="C46" s="42">
        <v>262.35000000000002</v>
      </c>
      <c r="D46" s="42"/>
      <c r="I46" s="42">
        <v>262.35000000000002</v>
      </c>
    </row>
    <row r="47" spans="1:22" x14ac:dyDescent="0.3">
      <c r="A47" s="40">
        <v>44596</v>
      </c>
      <c r="B47" t="s">
        <v>90</v>
      </c>
      <c r="C47" s="42">
        <v>804.83</v>
      </c>
      <c r="D47" s="42"/>
      <c r="G47" s="42">
        <v>804.83</v>
      </c>
    </row>
    <row r="48" spans="1:22" x14ac:dyDescent="0.3">
      <c r="A48" s="40">
        <v>44648</v>
      </c>
      <c r="B48" t="s">
        <v>86</v>
      </c>
      <c r="C48" s="42">
        <v>250</v>
      </c>
      <c r="D48" s="42"/>
      <c r="M48" s="42">
        <v>250</v>
      </c>
      <c r="N48" s="41" t="s">
        <v>47</v>
      </c>
    </row>
    <row r="49" spans="1:14" ht="15" thickBot="1" x14ac:dyDescent="0.35">
      <c r="A49" s="40"/>
      <c r="B49" s="27" t="s">
        <v>155</v>
      </c>
      <c r="C49" s="59">
        <f>SUM(C33:C48)</f>
        <v>17242.07</v>
      </c>
      <c r="D49" s="42"/>
      <c r="E49" t="s">
        <v>147</v>
      </c>
      <c r="F49" s="42">
        <f>SUM(F36:F48)</f>
        <v>3842.51</v>
      </c>
      <c r="G49" s="42">
        <f t="shared" ref="G49:M49" si="1">SUM(G36:G48)</f>
        <v>804.83</v>
      </c>
      <c r="H49" s="42">
        <f t="shared" si="1"/>
        <v>0</v>
      </c>
      <c r="I49" s="42">
        <f t="shared" si="1"/>
        <v>262.35000000000002</v>
      </c>
      <c r="J49" s="42">
        <f t="shared" si="1"/>
        <v>2696.63</v>
      </c>
      <c r="K49" s="42">
        <f t="shared" si="1"/>
        <v>0</v>
      </c>
      <c r="L49" s="42">
        <f t="shared" si="1"/>
        <v>0</v>
      </c>
      <c r="M49" s="42">
        <f t="shared" si="1"/>
        <v>9635.7499999999982</v>
      </c>
      <c r="N49" s="60">
        <f>SUM(F49:M49)</f>
        <v>17242.07</v>
      </c>
    </row>
    <row r="50" spans="1:14" ht="15" thickTop="1" x14ac:dyDescent="0.3">
      <c r="B50" s="1"/>
      <c r="C50" s="42"/>
      <c r="D50" s="44"/>
      <c r="N50" s="4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0A738-5D1F-40FF-8A07-08DD3BF9F0C1}">
  <dimension ref="A1:I19"/>
  <sheetViews>
    <sheetView workbookViewId="0">
      <selection activeCell="J15" sqref="J15"/>
    </sheetView>
  </sheetViews>
  <sheetFormatPr defaultRowHeight="14.4" x14ac:dyDescent="0.3"/>
  <cols>
    <col min="3" max="3" width="12.44140625" customWidth="1"/>
    <col min="4" max="4" width="13.6640625" customWidth="1"/>
  </cols>
  <sheetData>
    <row r="1" spans="1:5" x14ac:dyDescent="0.3">
      <c r="A1" s="1" t="s">
        <v>67</v>
      </c>
    </row>
    <row r="2" spans="1:5" x14ac:dyDescent="0.3">
      <c r="A2" s="2" t="s">
        <v>78</v>
      </c>
      <c r="D2" s="2">
        <v>253390508</v>
      </c>
    </row>
    <row r="3" spans="1:5" x14ac:dyDescent="0.3">
      <c r="A3" s="2"/>
      <c r="D3" s="2"/>
    </row>
    <row r="5" spans="1:5" x14ac:dyDescent="0.3">
      <c r="A5" s="2" t="s">
        <v>70</v>
      </c>
      <c r="C5" s="2" t="s">
        <v>71</v>
      </c>
      <c r="D5" s="3">
        <v>749.05</v>
      </c>
    </row>
    <row r="7" spans="1:5" x14ac:dyDescent="0.3">
      <c r="A7" t="s">
        <v>72</v>
      </c>
      <c r="D7" s="8">
        <v>0.75</v>
      </c>
      <c r="E7" s="46"/>
    </row>
    <row r="8" spans="1:5" x14ac:dyDescent="0.3">
      <c r="D8" s="9"/>
    </row>
    <row r="9" spans="1:5" x14ac:dyDescent="0.3">
      <c r="D9" s="9"/>
    </row>
    <row r="10" spans="1:5" x14ac:dyDescent="0.3">
      <c r="A10" t="s">
        <v>3</v>
      </c>
      <c r="D10" s="3">
        <v>749.8</v>
      </c>
    </row>
    <row r="11" spans="1:5" x14ac:dyDescent="0.3">
      <c r="D11" s="9"/>
    </row>
    <row r="13" spans="1:5" x14ac:dyDescent="0.3">
      <c r="A13" s="2" t="s">
        <v>70</v>
      </c>
      <c r="C13" s="2" t="s">
        <v>75</v>
      </c>
      <c r="D13" s="3">
        <v>749.8</v>
      </c>
    </row>
    <row r="15" spans="1:5" x14ac:dyDescent="0.3">
      <c r="A15" t="s">
        <v>79</v>
      </c>
      <c r="D15" s="4">
        <f>D10-D13</f>
        <v>0</v>
      </c>
    </row>
    <row r="19" spans="1:9" x14ac:dyDescent="0.3">
      <c r="A19" s="64"/>
      <c r="B19" s="46"/>
      <c r="C19" s="46"/>
      <c r="D19" s="46"/>
      <c r="E19" s="46"/>
      <c r="F19" s="46"/>
      <c r="G19" s="46"/>
      <c r="H19" s="46"/>
      <c r="I19" s="4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433-949B-4F8E-A380-DE0C28514A51}">
  <dimension ref="A1:E17"/>
  <sheetViews>
    <sheetView topLeftCell="A4" workbookViewId="0">
      <selection activeCell="E14" sqref="E14"/>
    </sheetView>
  </sheetViews>
  <sheetFormatPr defaultRowHeight="14.4" x14ac:dyDescent="0.3"/>
  <cols>
    <col min="4" max="4" width="21.88671875" customWidth="1"/>
    <col min="5" max="5" width="12" customWidth="1"/>
  </cols>
  <sheetData>
    <row r="1" spans="1:5" x14ac:dyDescent="0.3">
      <c r="A1" s="1" t="s">
        <v>77</v>
      </c>
    </row>
    <row r="2" spans="1:5" x14ac:dyDescent="0.3">
      <c r="A2" s="2" t="s">
        <v>80</v>
      </c>
      <c r="D2" s="2" t="s">
        <v>81</v>
      </c>
    </row>
    <row r="4" spans="1:5" x14ac:dyDescent="0.3">
      <c r="A4" s="2" t="s">
        <v>70</v>
      </c>
      <c r="C4" s="9"/>
      <c r="D4" s="3" t="s">
        <v>71</v>
      </c>
      <c r="E4" s="3">
        <v>6882.73</v>
      </c>
    </row>
    <row r="6" spans="1:5" x14ac:dyDescent="0.3">
      <c r="A6" t="s">
        <v>72</v>
      </c>
      <c r="E6" s="4">
        <v>19207.22</v>
      </c>
    </row>
    <row r="8" spans="1:5" x14ac:dyDescent="0.3">
      <c r="A8" t="s">
        <v>73</v>
      </c>
      <c r="E8" s="5">
        <v>10772.77</v>
      </c>
    </row>
    <row r="10" spans="1:5" x14ac:dyDescent="0.3">
      <c r="A10" t="s">
        <v>3</v>
      </c>
      <c r="E10" s="6">
        <f>E4+E6-E8</f>
        <v>15317.18</v>
      </c>
    </row>
    <row r="11" spans="1:5" x14ac:dyDescent="0.3">
      <c r="A11" t="s">
        <v>82</v>
      </c>
      <c r="E11" s="4" t="s">
        <v>82</v>
      </c>
    </row>
    <row r="12" spans="1:5" x14ac:dyDescent="0.3">
      <c r="E12" s="6"/>
    </row>
    <row r="14" spans="1:5" x14ac:dyDescent="0.3">
      <c r="A14" s="2" t="s">
        <v>83</v>
      </c>
      <c r="E14" s="6">
        <f>E10</f>
        <v>15317.18</v>
      </c>
    </row>
    <row r="15" spans="1:5" x14ac:dyDescent="0.3">
      <c r="E15" s="3"/>
    </row>
    <row r="17" spans="5:5" x14ac:dyDescent="0.3">
      <c r="E17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F859F-FC67-4EFA-A5B6-EBF09C831C67}">
  <dimension ref="A2:C17"/>
  <sheetViews>
    <sheetView topLeftCell="A4" workbookViewId="0">
      <selection activeCell="B6" sqref="B6"/>
    </sheetView>
  </sheetViews>
  <sheetFormatPr defaultRowHeight="14.4" x14ac:dyDescent="0.3"/>
  <cols>
    <col min="1" max="1" width="37.109375" bestFit="1" customWidth="1"/>
    <col min="2" max="2" width="10" style="42" bestFit="1" customWidth="1"/>
    <col min="3" max="3" width="39.5546875" bestFit="1" customWidth="1"/>
  </cols>
  <sheetData>
    <row r="2" spans="1:3" x14ac:dyDescent="0.3">
      <c r="A2" s="1" t="s">
        <v>60</v>
      </c>
    </row>
    <row r="3" spans="1:3" x14ac:dyDescent="0.3">
      <c r="A3" t="s">
        <v>28</v>
      </c>
      <c r="B3" s="42">
        <v>15317.18</v>
      </c>
      <c r="C3" t="s">
        <v>55</v>
      </c>
    </row>
    <row r="4" spans="1:3" x14ac:dyDescent="0.3">
      <c r="A4" t="s">
        <v>29</v>
      </c>
      <c r="B4" s="42">
        <v>0</v>
      </c>
      <c r="C4" t="s">
        <v>54</v>
      </c>
    </row>
    <row r="5" spans="1:3" x14ac:dyDescent="0.3">
      <c r="A5" t="s">
        <v>30</v>
      </c>
      <c r="B5" s="42">
        <v>749.8</v>
      </c>
      <c r="C5" t="s">
        <v>50</v>
      </c>
    </row>
    <row r="6" spans="1:3" x14ac:dyDescent="0.3">
      <c r="A6" t="s">
        <v>47</v>
      </c>
      <c r="B6" s="48">
        <v>16067.62</v>
      </c>
    </row>
    <row r="8" spans="1:3" x14ac:dyDescent="0.3">
      <c r="A8" s="1" t="s">
        <v>61</v>
      </c>
    </row>
    <row r="9" spans="1:3" x14ac:dyDescent="0.3">
      <c r="A9" t="s">
        <v>11</v>
      </c>
      <c r="B9" s="42">
        <v>7405.9</v>
      </c>
      <c r="C9" t="s">
        <v>53</v>
      </c>
    </row>
    <row r="10" spans="1:3" x14ac:dyDescent="0.3">
      <c r="A10" t="s">
        <v>15</v>
      </c>
      <c r="B10" s="42">
        <v>1547.5</v>
      </c>
    </row>
    <row r="11" spans="1:3" x14ac:dyDescent="0.3">
      <c r="A11" t="s">
        <v>16</v>
      </c>
      <c r="B11" s="42">
        <v>3000</v>
      </c>
    </row>
    <row r="12" spans="1:3" x14ac:dyDescent="0.3">
      <c r="A12" t="s">
        <v>49</v>
      </c>
      <c r="B12" s="44">
        <v>11953.4</v>
      </c>
    </row>
    <row r="14" spans="1:3" x14ac:dyDescent="0.3">
      <c r="A14" t="s">
        <v>45</v>
      </c>
    </row>
    <row r="15" spans="1:3" x14ac:dyDescent="0.3">
      <c r="A15" t="s">
        <v>58</v>
      </c>
      <c r="B15" s="42">
        <v>0</v>
      </c>
    </row>
    <row r="17" spans="1:2" x14ac:dyDescent="0.3">
      <c r="A17" t="s">
        <v>51</v>
      </c>
      <c r="B17" s="44">
        <v>4114.2200000000012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Accounts for YE 31.03.2022</vt:lpstr>
      <vt:lpstr>AGAR Figures</vt:lpstr>
      <vt:lpstr>Village Green Bank Account</vt:lpstr>
      <vt:lpstr>Cash Book &amp; Bank A Transactions</vt:lpstr>
      <vt:lpstr>Building Society AC </vt:lpstr>
      <vt:lpstr>Main Bank Account</vt:lpstr>
      <vt:lpstr> Emarked and General Reserves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Carl King</cp:lastModifiedBy>
  <cp:lastPrinted>2022-04-04T16:56:17Z</cp:lastPrinted>
  <dcterms:created xsi:type="dcterms:W3CDTF">2018-12-11T11:31:24Z</dcterms:created>
  <dcterms:modified xsi:type="dcterms:W3CDTF">2022-08-03T15:40:20Z</dcterms:modified>
</cp:coreProperties>
</file>