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Accounts 2022-2023/"/>
    </mc:Choice>
  </mc:AlternateContent>
  <xr:revisionPtr revIDLastSave="18" documentId="8_{03E94833-90E1-45C8-878E-9DBD36751AAF}" xr6:coauthVersionLast="47" xr6:coauthVersionMax="47" xr10:uidLastSave="{D2C91F13-E4A2-4F1F-A659-CC174418BDA9}"/>
  <bookViews>
    <workbookView xWindow="-108" yWindow="-108" windowWidth="23256" windowHeight="12576" activeTab="1" xr2:uid="{9FCD150A-248D-43CE-A518-28ED4C15E02B}"/>
  </bookViews>
  <sheets>
    <sheet name=" 2022-2023" sheetId="1" r:id="rId1"/>
    <sheet name="Cash Book" sheetId="3" r:id="rId2"/>
    <sheet name="Budget 2023-202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6" i="3" l="1"/>
  <c r="X37" i="3"/>
  <c r="X38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F40" i="3"/>
  <c r="C40" i="3"/>
  <c r="X28" i="3"/>
  <c r="X29" i="3"/>
  <c r="X30" i="3"/>
  <c r="X31" i="3"/>
  <c r="X32" i="3"/>
  <c r="X33" i="3"/>
  <c r="X34" i="3"/>
  <c r="X35" i="3"/>
  <c r="B32" i="4"/>
  <c r="B12" i="4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39" i="3"/>
  <c r="X7" i="3"/>
  <c r="G57" i="3"/>
  <c r="H57" i="3"/>
  <c r="I57" i="3"/>
  <c r="J57" i="3"/>
  <c r="K57" i="3"/>
  <c r="L57" i="3"/>
  <c r="M57" i="3"/>
  <c r="F57" i="3"/>
  <c r="C57" i="3" l="1"/>
  <c r="N57" i="3" l="1"/>
  <c r="X40" i="3"/>
  <c r="B58" i="1" l="1"/>
  <c r="B5" i="1" l="1"/>
  <c r="C39" i="1"/>
  <c r="B39" i="1"/>
  <c r="B44" i="1" s="1"/>
  <c r="C16" i="1"/>
  <c r="B16" i="1"/>
  <c r="B43" i="1" s="1"/>
  <c r="B46" i="1" l="1"/>
  <c r="B49" i="1" s="1"/>
  <c r="B51" i="1" s="1"/>
  <c r="B60" i="1" s="1"/>
</calcChain>
</file>

<file path=xl/sharedStrings.xml><?xml version="1.0" encoding="utf-8"?>
<sst xmlns="http://schemas.openxmlformats.org/spreadsheetml/2006/main" count="252" uniqueCount="159">
  <si>
    <t>Receipts:</t>
  </si>
  <si>
    <t>Precept</t>
  </si>
  <si>
    <t xml:space="preserve">Vat Reclaim  </t>
  </si>
  <si>
    <t>Total:</t>
  </si>
  <si>
    <t>Payments</t>
  </si>
  <si>
    <t>HMRC</t>
  </si>
  <si>
    <t>Public Works -  Loan Repayment</t>
  </si>
  <si>
    <t>Defibrillator and associated costs</t>
  </si>
  <si>
    <t>Insurance Renewal</t>
  </si>
  <si>
    <t>ICO</t>
  </si>
  <si>
    <t>MSDC election costs</t>
  </si>
  <si>
    <t>Village Green</t>
  </si>
  <si>
    <t>Dog bin</t>
  </si>
  <si>
    <t>Training</t>
  </si>
  <si>
    <t>Hire of Village Hall (P.C.meetings)</t>
  </si>
  <si>
    <t>Notes:</t>
  </si>
  <si>
    <t xml:space="preserve">Clerk salary </t>
  </si>
  <si>
    <t>CIL</t>
  </si>
  <si>
    <t>Street Light (SCC)</t>
  </si>
  <si>
    <t>Suffolk Bizz- website</t>
  </si>
  <si>
    <t>Other costs (contingencies)</t>
  </si>
  <si>
    <t>Clerk's expenses</t>
  </si>
  <si>
    <t>Audit fees (SALC)</t>
  </si>
  <si>
    <t xml:space="preserve">Notes: </t>
  </si>
  <si>
    <t>Village Fete event income</t>
  </si>
  <si>
    <t>2022/2023</t>
  </si>
  <si>
    <t xml:space="preserve">Budget </t>
  </si>
  <si>
    <t>Defibrillator grants (Riks)</t>
  </si>
  <si>
    <t>Total</t>
  </si>
  <si>
    <t>Brundish Parish Council Accounts 2022 -2023</t>
  </si>
  <si>
    <t>To date</t>
  </si>
  <si>
    <t>Later in the year</t>
  </si>
  <si>
    <t>To be claimed</t>
  </si>
  <si>
    <t>Includes £128.40 2021 &amp; 243.60 2022</t>
  </si>
  <si>
    <t>SALC, subscriptions/ Payrole Services</t>
  </si>
  <si>
    <t>Jubilee Costs</t>
  </si>
  <si>
    <t>Replacement pads/Maintenance</t>
  </si>
  <si>
    <t>Opening Balance Barclays</t>
  </si>
  <si>
    <t>Opening Balance Suffolk Building Society</t>
  </si>
  <si>
    <t xml:space="preserve">Other income, grants, Suffolk Building Society </t>
  </si>
  <si>
    <t>Accounts</t>
  </si>
  <si>
    <t xml:space="preserve">Receipts   </t>
  </si>
  <si>
    <t xml:space="preserve">Payments </t>
  </si>
  <si>
    <t>Barclays Account</t>
  </si>
  <si>
    <t>3 Picnic tables VAT to claim.</t>
  </si>
  <si>
    <t>No Fete/Jubilee Bafr takings went to VH</t>
  </si>
  <si>
    <t>Food , Porta Loos, Book Marks</t>
  </si>
  <si>
    <t>£2.91 Int/Closure int from Suffolk BS</t>
  </si>
  <si>
    <t xml:space="preserve">Suffolk Building Society (Closed) </t>
  </si>
  <si>
    <t>CIL Oct 2022</t>
  </si>
  <si>
    <t>CIL Previous Years</t>
  </si>
  <si>
    <t>Defibrillator Reserve</t>
  </si>
  <si>
    <t>Emarked Total</t>
  </si>
  <si>
    <t xml:space="preserve">Earmarked </t>
  </si>
  <si>
    <t>Available funds</t>
  </si>
  <si>
    <t>Date</t>
  </si>
  <si>
    <t>Subcategory</t>
  </si>
  <si>
    <t xml:space="preserve">MIDSUFFOLK GEN PAY    	MID SUFFOLK DC BGC	</t>
  </si>
  <si>
    <t xml:space="preserve">SUFFOLK ASSOCIATIO    	INVOICE - 26494 BBP	</t>
  </si>
  <si>
    <t xml:space="preserve">MRS AMANDA V AUSTI    	ICO CERTIFICATE BBP	</t>
  </si>
  <si>
    <t>CATHERINE BACON       	BOOK MARKS JUBILEE BB</t>
  </si>
  <si>
    <t xml:space="preserve">NW PARSONS            	GRASS CUTTING BBP	</t>
  </si>
  <si>
    <t>MRS AMANDA V AUSTI    	BRUNDISH P COUNCIL BB</t>
  </si>
  <si>
    <t xml:space="preserve">SUFFOLK ASSOCIATIO    	INVOICE - 26272 BBP	</t>
  </si>
  <si>
    <t xml:space="preserve">SUFFOLK CLOUD         	INVOICE 2022/076 BBP	</t>
  </si>
  <si>
    <t xml:space="preserve">MID SUFFOLK DISTRI    	2000141240 BBP	</t>
  </si>
  <si>
    <t>MR C R KING           	JUBILEE SUNDAY BBQ BB</t>
  </si>
  <si>
    <t xml:space="preserve">SUFFOLK COUNTY COU    	INV 9516061 BBP	</t>
  </si>
  <si>
    <t xml:space="preserve">THE COMMUNITY HEAR    	INVOICE 5118 BBP	</t>
  </si>
  <si>
    <t xml:space="preserve">THE COMMUNITY HEAR    	INVOICE 12380 BBP	</t>
  </si>
  <si>
    <t>BRUNDISH PARISH RO    	BRUNDISH P COUNCIL BB</t>
  </si>
  <si>
    <t xml:space="preserve">EUROLOOS LIMITED      	INVOICE 239289 BBP	</t>
  </si>
  <si>
    <t xml:space="preserve">SUFFOLK ASSOCIATIO    	INVOICE - 25847 BBP	</t>
  </si>
  <si>
    <t xml:space="preserve">SUFFOLK ASSOCIATIO    	INVOICE - 25527 BBP	</t>
  </si>
  <si>
    <t xml:space="preserve">EARTH ANCHORS LTD     	EA35860 BRUND BBP	</t>
  </si>
  <si>
    <t xml:space="preserve">SUFFOLK ASSOCIATIO    	INVOICE - 25423 BBP	</t>
  </si>
  <si>
    <t>Brundish Parish Council</t>
  </si>
  <si>
    <t>Clerk</t>
  </si>
  <si>
    <t>Election</t>
  </si>
  <si>
    <t>Village</t>
  </si>
  <si>
    <t>Street</t>
  </si>
  <si>
    <t>Dog</t>
  </si>
  <si>
    <t>Description</t>
  </si>
  <si>
    <t>Payment</t>
  </si>
  <si>
    <t>VAT</t>
  </si>
  <si>
    <t>Salary</t>
  </si>
  <si>
    <t>Expenses</t>
  </si>
  <si>
    <t xml:space="preserve">Loan </t>
  </si>
  <si>
    <t>Audit</t>
  </si>
  <si>
    <t>Defibrilator</t>
  </si>
  <si>
    <t>Insurance</t>
  </si>
  <si>
    <t>Costs</t>
  </si>
  <si>
    <t>Green</t>
  </si>
  <si>
    <t>Lights</t>
  </si>
  <si>
    <t>SALC</t>
  </si>
  <si>
    <t>Bin</t>
  </si>
  <si>
    <t>Website</t>
  </si>
  <si>
    <t>Hall</t>
  </si>
  <si>
    <t>Other</t>
  </si>
  <si>
    <t>Totals--------&gt;</t>
  </si>
  <si>
    <t>Loan</t>
  </si>
  <si>
    <t xml:space="preserve">Other </t>
  </si>
  <si>
    <t>Receipt</t>
  </si>
  <si>
    <t>Reclaim</t>
  </si>
  <si>
    <t>Grant</t>
  </si>
  <si>
    <t>Repayment</t>
  </si>
  <si>
    <t>Fete/Events</t>
  </si>
  <si>
    <t>Grants/Int</t>
  </si>
  <si>
    <t>Total: Receipts</t>
  </si>
  <si>
    <t>Payroll Sevices</t>
  </si>
  <si>
    <t>Picnic Benches</t>
  </si>
  <si>
    <t>Hall Hire</t>
  </si>
  <si>
    <t>Jubilee</t>
  </si>
  <si>
    <t>Jubilee - Food</t>
  </si>
  <si>
    <t>Jubilee- Toilets</t>
  </si>
  <si>
    <t>Jubilee-Book Marks</t>
  </si>
  <si>
    <t>Parish Precept</t>
  </si>
  <si>
    <t xml:space="preserve">CIL Receipt </t>
  </si>
  <si>
    <t>Closure/ Interest Suffolk Building Society</t>
  </si>
  <si>
    <t>Interest Suffolk Building Society</t>
  </si>
  <si>
    <t>Accounts for year ended 31 March 2023</t>
  </si>
  <si>
    <t>ICO Certificate</t>
  </si>
  <si>
    <t>Payroll Services</t>
  </si>
  <si>
    <t>Street Lighting</t>
  </si>
  <si>
    <t>Litter &amp; Dog Bin</t>
  </si>
  <si>
    <t>Internal Audit 2021</t>
  </si>
  <si>
    <t>Internal Audit 2022</t>
  </si>
  <si>
    <t>Increasing in 2023</t>
  </si>
  <si>
    <t>Total Payments</t>
  </si>
  <si>
    <t>Brundish Parish Council Budget 2023-2024</t>
  </si>
  <si>
    <t>2023/2024</t>
  </si>
  <si>
    <t xml:space="preserve">Other income, </t>
  </si>
  <si>
    <t>Incres of 3%</t>
  </si>
  <si>
    <t>Based on VAT paid this year</t>
  </si>
  <si>
    <t>Rix Fuels</t>
  </si>
  <si>
    <t>Estimated</t>
  </si>
  <si>
    <t>Budget</t>
  </si>
  <si>
    <t>Estimated based on YTD</t>
  </si>
  <si>
    <t>Increase on previous year</t>
  </si>
  <si>
    <t>n/a</t>
  </si>
  <si>
    <t>MRS DIANE PALMER</t>
  </si>
  <si>
    <t>Jubilee Expenses</t>
  </si>
  <si>
    <t>A J GALLAGHER</t>
  </si>
  <si>
    <t xml:space="preserve">SUFFOLK ASSOCIATIO    	INVOICE - 26572 BBP	</t>
  </si>
  <si>
    <t>Old Play Inspection</t>
  </si>
  <si>
    <t xml:space="preserve">MID SUFFOLK DISTRI    	2000041158 BBP (2016)	</t>
  </si>
  <si>
    <t xml:space="preserve">MID SUFFOLK DISTRI    	2000027775 BBP (2015)	</t>
  </si>
  <si>
    <t xml:space="preserve">SALC </t>
  </si>
  <si>
    <t xml:space="preserve">J R RIX &amp; Sons Rebate </t>
  </si>
  <si>
    <t>Rix Rebate</t>
  </si>
  <si>
    <t>Wilby PC payment for Toilets Jubilee</t>
  </si>
  <si>
    <t xml:space="preserve"> </t>
  </si>
  <si>
    <t>BARCHAM TREE PLC   Jubilee Magnolia</t>
  </si>
  <si>
    <t>Magnolia Tree</t>
  </si>
  <si>
    <t>Transferred to Barclays account 24th October 2022</t>
  </si>
  <si>
    <t>Payments &amp; Receipts to 31-03-2023</t>
  </si>
  <si>
    <t>Current Account Balances 31-03-2023</t>
  </si>
  <si>
    <t>Income for VH and Church</t>
  </si>
  <si>
    <t>Only recently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</si>
</sst>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44" fontId="2" fillId="2" borderId="0" xfId="1" applyFont="1" applyFill="1" applyBorder="1"/>
    <xf numFmtId="0" fontId="4" fillId="0" borderId="0" xfId="0" applyFont="1"/>
    <xf numFmtId="0" fontId="3" fillId="0" borderId="0" xfId="0" applyFont="1"/>
    <xf numFmtId="0" fontId="0" fillId="0" borderId="4" xfId="0" applyBorder="1"/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7" xfId="0" applyBorder="1"/>
    <xf numFmtId="0" fontId="6" fillId="0" borderId="5" xfId="0" applyFont="1" applyBorder="1" applyAlignment="1">
      <alignment vertical="center" wrapText="1"/>
    </xf>
    <xf numFmtId="44" fontId="0" fillId="2" borderId="5" xfId="1" applyFont="1" applyFill="1" applyBorder="1"/>
    <xf numFmtId="44" fontId="0" fillId="3" borderId="5" xfId="1" applyFont="1" applyFill="1" applyBorder="1"/>
    <xf numFmtId="0" fontId="0" fillId="0" borderId="3" xfId="0" applyBorder="1"/>
    <xf numFmtId="0" fontId="6" fillId="0" borderId="3" xfId="0" applyFont="1" applyBorder="1" applyAlignment="1">
      <alignment vertical="center" wrapText="1"/>
    </xf>
    <xf numFmtId="44" fontId="0" fillId="2" borderId="3" xfId="1" applyFont="1" applyFill="1" applyBorder="1"/>
    <xf numFmtId="44" fontId="0" fillId="3" borderId="3" xfId="1" applyFont="1" applyFill="1" applyBorder="1"/>
    <xf numFmtId="0" fontId="5" fillId="0" borderId="3" xfId="0" applyFont="1" applyBorder="1" applyAlignment="1">
      <alignment vertical="center" wrapText="1"/>
    </xf>
    <xf numFmtId="44" fontId="3" fillId="2" borderId="3" xfId="1" applyFont="1" applyFill="1" applyBorder="1"/>
    <xf numFmtId="44" fontId="3" fillId="3" borderId="3" xfId="1" applyFont="1" applyFill="1" applyBorder="1"/>
    <xf numFmtId="0" fontId="5" fillId="0" borderId="0" xfId="0" applyFont="1" applyAlignment="1">
      <alignment vertical="center" wrapText="1"/>
    </xf>
    <xf numFmtId="44" fontId="3" fillId="2" borderId="0" xfId="1" applyFont="1" applyFill="1" applyBorder="1"/>
    <xf numFmtId="44" fontId="3" fillId="3" borderId="0" xfId="1" applyFont="1" applyFill="1" applyBorder="1"/>
    <xf numFmtId="0" fontId="3" fillId="0" borderId="4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0" fillId="0" borderId="5" xfId="0" applyBorder="1"/>
    <xf numFmtId="44" fontId="0" fillId="0" borderId="3" xfId="0" applyNumberFormat="1" applyBorder="1"/>
    <xf numFmtId="0" fontId="8" fillId="0" borderId="3" xfId="0" applyFont="1" applyBorder="1"/>
    <xf numFmtId="44" fontId="9" fillId="2" borderId="3" xfId="1" applyFont="1" applyFill="1" applyBorder="1"/>
    <xf numFmtId="0" fontId="9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0" fillId="0" borderId="0" xfId="0" applyNumberFormat="1"/>
    <xf numFmtId="44" fontId="0" fillId="0" borderId="1" xfId="1" applyFont="1" applyFill="1" applyBorder="1"/>
    <xf numFmtId="44" fontId="3" fillId="0" borderId="2" xfId="0" applyNumberFormat="1" applyFont="1" applyBorder="1"/>
    <xf numFmtId="4" fontId="0" fillId="0" borderId="0" xfId="0" applyNumberFormat="1"/>
    <xf numFmtId="4" fontId="0" fillId="0" borderId="2" xfId="0" applyNumberFormat="1" applyBorder="1"/>
    <xf numFmtId="0" fontId="3" fillId="0" borderId="0" xfId="0" applyFont="1" applyAlignment="1">
      <alignment horizontal="right"/>
    </xf>
    <xf numFmtId="44" fontId="3" fillId="2" borderId="2" xfId="1" applyFont="1" applyFill="1" applyBorder="1"/>
    <xf numFmtId="0" fontId="6" fillId="0" borderId="0" xfId="0" applyFont="1" applyAlignment="1">
      <alignment vertical="center" wrapText="1"/>
    </xf>
    <xf numFmtId="4" fontId="3" fillId="0" borderId="2" xfId="0" applyNumberFormat="1" applyFont="1" applyBorder="1"/>
    <xf numFmtId="14" fontId="0" fillId="0" borderId="0" xfId="0" applyNumberFormat="1"/>
    <xf numFmtId="8" fontId="4" fillId="0" borderId="0" xfId="0" applyNumberFormat="1" applyFont="1"/>
    <xf numFmtId="0" fontId="0" fillId="4" borderId="0" xfId="0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10" fillId="0" borderId="0" xfId="0" applyNumberFormat="1" applyFont="1" applyAlignment="1">
      <alignment horizontal="center"/>
    </xf>
    <xf numFmtId="164" fontId="3" fillId="0" borderId="2" xfId="0" applyNumberFormat="1" applyFont="1" applyBorder="1"/>
    <xf numFmtId="164" fontId="3" fillId="0" borderId="0" xfId="0" applyNumberFormat="1" applyFont="1"/>
    <xf numFmtId="8" fontId="0" fillId="0" borderId="0" xfId="0" applyNumberFormat="1"/>
    <xf numFmtId="0" fontId="3" fillId="0" borderId="0" xfId="0" applyFont="1" applyAlignment="1">
      <alignment horizontal="left"/>
    </xf>
    <xf numFmtId="44" fontId="0" fillId="2" borderId="3" xfId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2" borderId="2" xfId="0" applyNumberFormat="1" applyFont="1" applyFill="1" applyBorder="1"/>
    <xf numFmtId="164" fontId="0" fillId="2" borderId="0" xfId="0" applyNumberFormat="1" applyFill="1"/>
    <xf numFmtId="0" fontId="0" fillId="2" borderId="0" xfId="0" applyFill="1"/>
    <xf numFmtId="164" fontId="4" fillId="2" borderId="0" xfId="0" applyNumberFormat="1" applyFont="1" applyFill="1"/>
    <xf numFmtId="164" fontId="3" fillId="4" borderId="0" xfId="0" applyNumberFormat="1" applyFont="1" applyFill="1" applyAlignment="1">
      <alignment horizontal="center"/>
    </xf>
  </cellXfs>
  <cellStyles count="3">
    <cellStyle name="Currency" xfId="1" builtinId="4"/>
    <cellStyle name="Currency 2" xfId="2" xr:uid="{D1179866-D2E9-40E2-BD04-A412F122DD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2D68-A444-4421-9020-D5CD7244B246}">
  <sheetPr>
    <pageSetUpPr fitToPage="1"/>
  </sheetPr>
  <dimension ref="A1:D61"/>
  <sheetViews>
    <sheetView topLeftCell="A22" workbookViewId="0">
      <selection activeCell="C43" sqref="C43"/>
    </sheetView>
  </sheetViews>
  <sheetFormatPr defaultRowHeight="14.25" customHeight="1" x14ac:dyDescent="0.3"/>
  <cols>
    <col min="1" max="1" width="42.44140625" customWidth="1"/>
    <col min="2" max="2" width="16.88671875" customWidth="1"/>
    <col min="3" max="3" width="19.33203125" customWidth="1"/>
    <col min="4" max="4" width="33" customWidth="1"/>
  </cols>
  <sheetData>
    <row r="1" spans="1:4" ht="14.25" customHeight="1" x14ac:dyDescent="0.3">
      <c r="A1" s="3" t="s">
        <v>29</v>
      </c>
    </row>
    <row r="2" spans="1:4" ht="14.25" customHeight="1" x14ac:dyDescent="0.3">
      <c r="A2" s="4"/>
    </row>
    <row r="3" spans="1:4" ht="14.25" customHeight="1" x14ac:dyDescent="0.3">
      <c r="A3" s="4" t="s">
        <v>37</v>
      </c>
      <c r="B3" s="38">
        <v>15317.18</v>
      </c>
      <c r="C3" s="38"/>
    </row>
    <row r="4" spans="1:4" ht="14.25" customHeight="1" x14ac:dyDescent="0.3">
      <c r="A4" s="4" t="s">
        <v>38</v>
      </c>
      <c r="B4">
        <v>749.8</v>
      </c>
    </row>
    <row r="5" spans="1:4" ht="14.25" customHeight="1" thickBot="1" x14ac:dyDescent="0.35">
      <c r="A5" s="40" t="s">
        <v>28</v>
      </c>
      <c r="B5" s="39">
        <f>SUM(B3:B4)</f>
        <v>16066.98</v>
      </c>
      <c r="C5" s="39"/>
    </row>
    <row r="6" spans="1:4" ht="14.25" customHeight="1" thickTop="1" x14ac:dyDescent="0.3">
      <c r="A6" s="4"/>
    </row>
    <row r="7" spans="1:4" ht="14.25" customHeight="1" x14ac:dyDescent="0.3">
      <c r="A7" s="4"/>
    </row>
    <row r="8" spans="1:4" ht="14.25" customHeight="1" x14ac:dyDescent="0.3">
      <c r="A8" s="5"/>
      <c r="B8" s="6" t="s">
        <v>25</v>
      </c>
      <c r="C8" s="7" t="s">
        <v>25</v>
      </c>
      <c r="D8" s="8" t="s">
        <v>23</v>
      </c>
    </row>
    <row r="9" spans="1:4" ht="14.25" customHeight="1" x14ac:dyDescent="0.3">
      <c r="A9" s="9" t="s">
        <v>0</v>
      </c>
      <c r="B9" s="10" t="s">
        <v>30</v>
      </c>
      <c r="C9" s="11" t="s">
        <v>26</v>
      </c>
      <c r="D9" s="12"/>
    </row>
    <row r="10" spans="1:4" ht="14.25" customHeight="1" x14ac:dyDescent="0.3">
      <c r="A10" s="13" t="s">
        <v>1</v>
      </c>
      <c r="B10" s="14">
        <v>4125</v>
      </c>
      <c r="C10" s="15">
        <v>4125</v>
      </c>
      <c r="D10" s="16"/>
    </row>
    <row r="11" spans="1:4" ht="14.25" customHeight="1" x14ac:dyDescent="0.3">
      <c r="A11" s="17" t="s">
        <v>2</v>
      </c>
      <c r="B11" s="18">
        <v>0</v>
      </c>
      <c r="C11" s="19">
        <v>800</v>
      </c>
      <c r="D11" s="16" t="s">
        <v>32</v>
      </c>
    </row>
    <row r="12" spans="1:4" ht="14.25" customHeight="1" x14ac:dyDescent="0.3">
      <c r="A12" s="17" t="s">
        <v>17</v>
      </c>
      <c r="B12" s="18">
        <v>2781.93</v>
      </c>
      <c r="C12" s="19">
        <v>10</v>
      </c>
      <c r="D12" s="16"/>
    </row>
    <row r="13" spans="1:4" ht="14.25" customHeight="1" x14ac:dyDescent="0.3">
      <c r="A13" s="17" t="s">
        <v>27</v>
      </c>
      <c r="B13" s="18">
        <v>208.87</v>
      </c>
      <c r="C13" s="19">
        <v>270</v>
      </c>
      <c r="D13" s="16" t="s">
        <v>31</v>
      </c>
    </row>
    <row r="14" spans="1:4" ht="14.25" customHeight="1" x14ac:dyDescent="0.3">
      <c r="A14" s="16" t="s">
        <v>24</v>
      </c>
      <c r="B14" s="18"/>
      <c r="C14" s="19">
        <v>500</v>
      </c>
      <c r="D14" s="16" t="s">
        <v>45</v>
      </c>
    </row>
    <row r="15" spans="1:4" ht="14.25" customHeight="1" x14ac:dyDescent="0.3">
      <c r="A15" s="16" t="s">
        <v>39</v>
      </c>
      <c r="B15" s="18">
        <v>95.91</v>
      </c>
      <c r="C15" s="19">
        <v>500</v>
      </c>
      <c r="D15" s="16" t="s">
        <v>47</v>
      </c>
    </row>
    <row r="16" spans="1:4" ht="14.25" customHeight="1" x14ac:dyDescent="0.3">
      <c r="A16" s="20" t="s">
        <v>3</v>
      </c>
      <c r="B16" s="21">
        <f>SUM(B10:B15)</f>
        <v>7211.71</v>
      </c>
      <c r="C16" s="22">
        <f>SUM(C10:C15)</f>
        <v>6205</v>
      </c>
      <c r="D16" s="16"/>
    </row>
    <row r="17" spans="1:4" ht="14.25" customHeight="1" x14ac:dyDescent="0.3">
      <c r="A17" s="23"/>
      <c r="B17" s="24"/>
      <c r="C17" s="25"/>
    </row>
    <row r="18" spans="1:4" ht="14.25" customHeight="1" x14ac:dyDescent="0.3">
      <c r="A18" s="23"/>
      <c r="B18" s="24"/>
      <c r="C18" s="25"/>
    </row>
    <row r="19" spans="1:4" ht="14.25" customHeight="1" x14ac:dyDescent="0.3">
      <c r="A19" s="5"/>
      <c r="B19" s="6" t="s">
        <v>25</v>
      </c>
      <c r="C19" s="7" t="s">
        <v>25</v>
      </c>
      <c r="D19" s="26" t="s">
        <v>15</v>
      </c>
    </row>
    <row r="20" spans="1:4" ht="14.25" customHeight="1" x14ac:dyDescent="0.3">
      <c r="A20" s="27" t="s">
        <v>4</v>
      </c>
      <c r="B20" s="10" t="s">
        <v>30</v>
      </c>
      <c r="C20" s="11" t="s">
        <v>26</v>
      </c>
      <c r="D20" s="28"/>
    </row>
    <row r="21" spans="1:4" ht="14.25" customHeight="1" x14ac:dyDescent="0.3">
      <c r="A21" s="17" t="s">
        <v>16</v>
      </c>
      <c r="B21" s="18">
        <v>1811.5</v>
      </c>
      <c r="C21" s="19">
        <v>1056</v>
      </c>
      <c r="D21" s="16"/>
    </row>
    <row r="22" spans="1:4" ht="14.25" customHeight="1" x14ac:dyDescent="0.3">
      <c r="A22" s="17" t="s">
        <v>5</v>
      </c>
      <c r="B22" s="18">
        <v>0</v>
      </c>
      <c r="C22" s="19">
        <v>264</v>
      </c>
      <c r="D22" s="29"/>
    </row>
    <row r="23" spans="1:4" ht="14.25" customHeight="1" x14ac:dyDescent="0.3">
      <c r="A23" s="17" t="s">
        <v>21</v>
      </c>
      <c r="B23" s="18">
        <v>0</v>
      </c>
      <c r="C23" s="19">
        <v>50</v>
      </c>
      <c r="D23" s="16"/>
    </row>
    <row r="24" spans="1:4" ht="14.25" customHeight="1" x14ac:dyDescent="0.3">
      <c r="A24" s="17" t="s">
        <v>6</v>
      </c>
      <c r="B24" s="18"/>
      <c r="C24" s="19">
        <v>0</v>
      </c>
      <c r="D24" s="16"/>
    </row>
    <row r="25" spans="1:4" ht="14.25" customHeight="1" x14ac:dyDescent="0.3">
      <c r="A25" s="17" t="s">
        <v>22</v>
      </c>
      <c r="B25" s="31">
        <v>372</v>
      </c>
      <c r="C25" s="19">
        <v>150</v>
      </c>
      <c r="D25" s="16" t="s">
        <v>33</v>
      </c>
    </row>
    <row r="26" spans="1:4" ht="14.25" customHeight="1" x14ac:dyDescent="0.3">
      <c r="A26" s="17" t="s">
        <v>7</v>
      </c>
      <c r="B26" s="18">
        <v>219.6</v>
      </c>
      <c r="C26" s="19">
        <v>250</v>
      </c>
      <c r="D26" s="16" t="s">
        <v>36</v>
      </c>
    </row>
    <row r="27" spans="1:4" ht="14.25" customHeight="1" x14ac:dyDescent="0.3">
      <c r="A27" s="17" t="s">
        <v>8</v>
      </c>
      <c r="B27" s="18">
        <v>522.49</v>
      </c>
      <c r="C27" s="19">
        <v>510</v>
      </c>
      <c r="D27" s="16"/>
    </row>
    <row r="28" spans="1:4" ht="14.25" customHeight="1" x14ac:dyDescent="0.3">
      <c r="A28" s="17" t="s">
        <v>9</v>
      </c>
      <c r="B28" s="18">
        <v>40</v>
      </c>
      <c r="C28" s="19">
        <v>40</v>
      </c>
      <c r="D28" s="16"/>
    </row>
    <row r="29" spans="1:4" ht="14.25" customHeight="1" x14ac:dyDescent="0.3">
      <c r="A29" s="17" t="s">
        <v>10</v>
      </c>
      <c r="B29" s="18"/>
      <c r="C29" s="19">
        <v>0</v>
      </c>
      <c r="D29" s="16"/>
    </row>
    <row r="30" spans="1:4" ht="14.25" customHeight="1" x14ac:dyDescent="0.3">
      <c r="A30" s="17" t="s">
        <v>11</v>
      </c>
      <c r="B30" s="18">
        <v>2392.42</v>
      </c>
      <c r="C30" s="19">
        <v>7405.9</v>
      </c>
      <c r="D30" s="16" t="s">
        <v>44</v>
      </c>
    </row>
    <row r="31" spans="1:4" ht="14.25" customHeight="1" x14ac:dyDescent="0.3">
      <c r="A31" s="17" t="s">
        <v>18</v>
      </c>
      <c r="B31" s="18">
        <v>49.44</v>
      </c>
      <c r="C31" s="19">
        <v>500</v>
      </c>
      <c r="D31" s="16"/>
    </row>
    <row r="32" spans="1:4" ht="14.25" customHeight="1" x14ac:dyDescent="0.3">
      <c r="A32" s="17" t="s">
        <v>34</v>
      </c>
      <c r="B32" s="31">
        <v>72</v>
      </c>
      <c r="C32" s="19">
        <v>150</v>
      </c>
      <c r="D32" s="30"/>
    </row>
    <row r="33" spans="1:4" ht="14.25" customHeight="1" x14ac:dyDescent="0.3">
      <c r="A33" s="17" t="s">
        <v>12</v>
      </c>
      <c r="B33" s="31">
        <v>52.19</v>
      </c>
      <c r="C33" s="19">
        <v>50</v>
      </c>
      <c r="D33" s="16" t="s">
        <v>127</v>
      </c>
    </row>
    <row r="34" spans="1:4" ht="14.25" customHeight="1" x14ac:dyDescent="0.3">
      <c r="A34" s="17" t="s">
        <v>13</v>
      </c>
      <c r="B34" s="18">
        <v>204.72</v>
      </c>
      <c r="C34" s="19">
        <v>400</v>
      </c>
      <c r="D34" s="16"/>
    </row>
    <row r="35" spans="1:4" ht="14.25" customHeight="1" x14ac:dyDescent="0.3">
      <c r="A35" s="17" t="s">
        <v>19</v>
      </c>
      <c r="B35" s="18">
        <v>120</v>
      </c>
      <c r="C35" s="19">
        <v>120</v>
      </c>
      <c r="D35" s="16"/>
    </row>
    <row r="36" spans="1:4" ht="14.25" customHeight="1" x14ac:dyDescent="0.3">
      <c r="A36" s="17" t="s">
        <v>14</v>
      </c>
      <c r="B36" s="18">
        <v>45</v>
      </c>
      <c r="C36" s="19">
        <v>50</v>
      </c>
      <c r="D36" s="16"/>
    </row>
    <row r="37" spans="1:4" ht="14.25" customHeight="1" x14ac:dyDescent="0.3">
      <c r="A37" s="32" t="s">
        <v>35</v>
      </c>
      <c r="B37" s="18">
        <v>942.18</v>
      </c>
      <c r="C37" s="19">
        <v>400</v>
      </c>
      <c r="D37" s="16" t="s">
        <v>46</v>
      </c>
    </row>
    <row r="38" spans="1:4" ht="14.25" customHeight="1" x14ac:dyDescent="0.3">
      <c r="A38" s="17" t="s">
        <v>20</v>
      </c>
      <c r="B38" s="18"/>
      <c r="C38" s="19">
        <v>100</v>
      </c>
      <c r="D38" s="16"/>
    </row>
    <row r="39" spans="1:4" ht="14.25" customHeight="1" x14ac:dyDescent="0.3">
      <c r="A39" s="33" t="s">
        <v>3</v>
      </c>
      <c r="B39" s="21">
        <f>SUM(B21:B38)</f>
        <v>6843.54</v>
      </c>
      <c r="C39" s="22">
        <f>SUM(C21:C38)</f>
        <v>11495.9</v>
      </c>
      <c r="D39" s="16"/>
    </row>
    <row r="40" spans="1:4" ht="14.25" customHeight="1" x14ac:dyDescent="0.3">
      <c r="A40" s="34"/>
      <c r="B40" s="24"/>
      <c r="C40" s="24"/>
      <c r="D40" s="24"/>
    </row>
    <row r="41" spans="1:4" ht="14.25" customHeight="1" x14ac:dyDescent="0.3">
      <c r="A41" s="34"/>
      <c r="B41" s="24"/>
      <c r="C41" s="24"/>
      <c r="D41" s="24"/>
    </row>
    <row r="42" spans="1:4" ht="14.25" customHeight="1" x14ac:dyDescent="0.3">
      <c r="A42" s="3" t="s">
        <v>155</v>
      </c>
    </row>
    <row r="43" spans="1:4" ht="14.25" customHeight="1" x14ac:dyDescent="0.3">
      <c r="A43" t="s">
        <v>41</v>
      </c>
      <c r="B43" s="35">
        <f>B16</f>
        <v>7211.71</v>
      </c>
    </row>
    <row r="44" spans="1:4" ht="14.25" customHeight="1" x14ac:dyDescent="0.3">
      <c r="A44" t="s">
        <v>42</v>
      </c>
      <c r="B44" s="35">
        <f>B39</f>
        <v>6843.54</v>
      </c>
    </row>
    <row r="46" spans="1:4" ht="14.25" customHeight="1" thickBot="1" x14ac:dyDescent="0.35">
      <c r="A46" s="3" t="s">
        <v>156</v>
      </c>
      <c r="B46" s="41">
        <f>B5+B43-B44</f>
        <v>16435.149999999998</v>
      </c>
      <c r="C46" s="24"/>
      <c r="D46" s="24"/>
    </row>
    <row r="47" spans="1:4" ht="14.25" customHeight="1" thickTop="1" x14ac:dyDescent="0.3">
      <c r="A47" s="3"/>
      <c r="B47" s="24"/>
      <c r="C47" s="24"/>
      <c r="D47" s="24"/>
    </row>
    <row r="48" spans="1:4" ht="14.25" customHeight="1" x14ac:dyDescent="0.3">
      <c r="A48" s="3" t="s">
        <v>40</v>
      </c>
      <c r="B48" s="24"/>
      <c r="C48" s="24"/>
      <c r="D48" s="24"/>
    </row>
    <row r="49" spans="1:4" ht="14.25" customHeight="1" x14ac:dyDescent="0.3">
      <c r="A49" t="s">
        <v>43</v>
      </c>
      <c r="B49" s="35">
        <f>B46</f>
        <v>16435.149999999998</v>
      </c>
      <c r="C49" s="4"/>
    </row>
    <row r="50" spans="1:4" ht="14.25" customHeight="1" x14ac:dyDescent="0.3">
      <c r="A50" t="s">
        <v>48</v>
      </c>
      <c r="B50" s="36">
        <v>0</v>
      </c>
      <c r="C50" t="s">
        <v>154</v>
      </c>
    </row>
    <row r="51" spans="1:4" ht="14.25" customHeight="1" thickBot="1" x14ac:dyDescent="0.35">
      <c r="A51" s="4" t="s">
        <v>28</v>
      </c>
      <c r="B51" s="37">
        <f>SUM(B49:B50)</f>
        <v>16435.149999999998</v>
      </c>
    </row>
    <row r="52" spans="1:4" ht="14.25" customHeight="1" thickTop="1" x14ac:dyDescent="0.3"/>
    <row r="53" spans="1:4" ht="14.25" customHeight="1" x14ac:dyDescent="0.3">
      <c r="A53" s="23" t="s">
        <v>53</v>
      </c>
    </row>
    <row r="54" spans="1:4" ht="14.25" customHeight="1" x14ac:dyDescent="0.3">
      <c r="A54" s="42" t="s">
        <v>11</v>
      </c>
      <c r="B54" s="38">
        <v>5123.8999999999996</v>
      </c>
      <c r="C54" s="1"/>
      <c r="D54" s="1"/>
    </row>
    <row r="55" spans="1:4" ht="14.25" customHeight="1" x14ac:dyDescent="0.3">
      <c r="A55" t="s">
        <v>49</v>
      </c>
      <c r="B55" s="38">
        <v>2781.93</v>
      </c>
    </row>
    <row r="56" spans="1:4" ht="14.25" customHeight="1" x14ac:dyDescent="0.3">
      <c r="A56" t="s">
        <v>50</v>
      </c>
      <c r="B56" s="38">
        <v>1408</v>
      </c>
    </row>
    <row r="57" spans="1:4" ht="14.25" customHeight="1" x14ac:dyDescent="0.3">
      <c r="A57" t="s">
        <v>51</v>
      </c>
      <c r="B57" s="38">
        <v>1500</v>
      </c>
    </row>
    <row r="58" spans="1:4" ht="14.25" customHeight="1" thickBot="1" x14ac:dyDescent="0.35">
      <c r="A58" s="4" t="s">
        <v>52</v>
      </c>
      <c r="B58" s="43">
        <f>SUM(B54:B57)</f>
        <v>10813.83</v>
      </c>
    </row>
    <row r="59" spans="1:4" ht="14.25" customHeight="1" thickTop="1" x14ac:dyDescent="0.3"/>
    <row r="60" spans="1:4" ht="14.25" customHeight="1" thickBot="1" x14ac:dyDescent="0.35">
      <c r="A60" s="4" t="s">
        <v>54</v>
      </c>
      <c r="B60" s="37">
        <f>B51-B58</f>
        <v>5621.3199999999979</v>
      </c>
    </row>
    <row r="61" spans="1:4" ht="14.25" customHeight="1" thickTop="1" x14ac:dyDescent="0.3"/>
  </sheetData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502F-2352-4304-A2E3-AEC6FD62A5CE}">
  <dimension ref="A1:X64"/>
  <sheetViews>
    <sheetView tabSelected="1" workbookViewId="0">
      <selection activeCell="F12" sqref="F12"/>
    </sheetView>
  </sheetViews>
  <sheetFormatPr defaultRowHeight="14.4" x14ac:dyDescent="0.3"/>
  <cols>
    <col min="1" max="1" width="11.109375" customWidth="1"/>
    <col min="2" max="2" width="44.21875" customWidth="1"/>
    <col min="3" max="3" width="10.6640625" bestFit="1" customWidth="1"/>
    <col min="4" max="4" width="9.77734375" customWidth="1"/>
    <col min="5" max="5" width="17" bestFit="1" customWidth="1"/>
    <col min="6" max="6" width="9.77734375" style="50" bestFit="1" customWidth="1"/>
    <col min="9" max="9" width="9.88671875" bestFit="1" customWidth="1"/>
    <col min="10" max="10" width="10.44140625" customWidth="1"/>
    <col min="11" max="11" width="10.44140625" bestFit="1" customWidth="1"/>
    <col min="13" max="13" width="10.109375" bestFit="1" customWidth="1"/>
    <col min="14" max="14" width="9.109375" bestFit="1" customWidth="1"/>
    <col min="15" max="15" width="9.88671875" bestFit="1" customWidth="1"/>
    <col min="17" max="17" width="8.88671875" style="59"/>
    <col min="24" max="24" width="11.77734375" bestFit="1" customWidth="1"/>
  </cols>
  <sheetData>
    <row r="1" spans="1:24" x14ac:dyDescent="0.3">
      <c r="A1" s="3" t="s">
        <v>76</v>
      </c>
      <c r="C1" s="3"/>
      <c r="D1" s="3"/>
    </row>
    <row r="2" spans="1:24" x14ac:dyDescent="0.3">
      <c r="A2" s="4" t="s">
        <v>120</v>
      </c>
    </row>
    <row r="4" spans="1:24" x14ac:dyDescent="0.3">
      <c r="B4" s="3"/>
      <c r="C4" s="45"/>
      <c r="D4" s="45"/>
    </row>
    <row r="5" spans="1:24" x14ac:dyDescent="0.3">
      <c r="A5" s="46"/>
      <c r="B5" s="46"/>
      <c r="C5" s="46"/>
      <c r="D5" s="46"/>
      <c r="E5" s="46"/>
      <c r="F5" s="65" t="s">
        <v>77</v>
      </c>
      <c r="G5" s="48"/>
      <c r="H5" s="46"/>
      <c r="I5" s="46"/>
      <c r="J5" s="47" t="s">
        <v>147</v>
      </c>
      <c r="K5" s="46"/>
      <c r="L5" s="46"/>
      <c r="M5" s="46"/>
      <c r="N5" s="47" t="s">
        <v>78</v>
      </c>
      <c r="O5" s="47" t="s">
        <v>79</v>
      </c>
      <c r="P5" s="47" t="s">
        <v>80</v>
      </c>
      <c r="Q5" s="47" t="s">
        <v>94</v>
      </c>
      <c r="R5" s="47" t="s">
        <v>81</v>
      </c>
      <c r="S5" s="47" t="s">
        <v>94</v>
      </c>
      <c r="T5" s="46"/>
      <c r="U5" s="47" t="s">
        <v>79</v>
      </c>
      <c r="V5" s="47" t="s">
        <v>112</v>
      </c>
      <c r="W5" s="46"/>
    </row>
    <row r="6" spans="1:24" x14ac:dyDescent="0.3">
      <c r="A6" s="47" t="s">
        <v>55</v>
      </c>
      <c r="B6" s="48" t="s">
        <v>82</v>
      </c>
      <c r="C6" s="47" t="s">
        <v>83</v>
      </c>
      <c r="D6" s="47" t="s">
        <v>84</v>
      </c>
      <c r="E6" s="47" t="s">
        <v>56</v>
      </c>
      <c r="F6" s="65" t="s">
        <v>85</v>
      </c>
      <c r="G6" s="48" t="s">
        <v>5</v>
      </c>
      <c r="H6" s="47" t="s">
        <v>86</v>
      </c>
      <c r="I6" s="47" t="s">
        <v>87</v>
      </c>
      <c r="J6" s="47" t="s">
        <v>88</v>
      </c>
      <c r="K6" s="47" t="s">
        <v>89</v>
      </c>
      <c r="L6" s="47" t="s">
        <v>90</v>
      </c>
      <c r="M6" s="47" t="s">
        <v>9</v>
      </c>
      <c r="N6" s="47" t="s">
        <v>91</v>
      </c>
      <c r="O6" s="47" t="s">
        <v>92</v>
      </c>
      <c r="P6" s="47" t="s">
        <v>93</v>
      </c>
      <c r="Q6" s="47" t="s">
        <v>98</v>
      </c>
      <c r="R6" s="47" t="s">
        <v>95</v>
      </c>
      <c r="S6" s="47" t="s">
        <v>13</v>
      </c>
      <c r="T6" s="47" t="s">
        <v>96</v>
      </c>
      <c r="U6" s="47" t="s">
        <v>97</v>
      </c>
      <c r="V6" s="47" t="s">
        <v>91</v>
      </c>
      <c r="W6" s="47" t="s">
        <v>98</v>
      </c>
    </row>
    <row r="7" spans="1:24" ht="16.05" customHeight="1" x14ac:dyDescent="0.3">
      <c r="A7" s="44">
        <v>44656</v>
      </c>
      <c r="B7" t="s">
        <v>73</v>
      </c>
      <c r="C7" s="50">
        <v>-18</v>
      </c>
      <c r="D7" s="50">
        <v>3</v>
      </c>
      <c r="E7" t="s">
        <v>109</v>
      </c>
      <c r="G7" s="50"/>
      <c r="Q7" s="60">
        <v>-18</v>
      </c>
      <c r="X7">
        <f>SUM(F7:W7)</f>
        <v>-18</v>
      </c>
    </row>
    <row r="8" spans="1:24" ht="16.05" customHeight="1" x14ac:dyDescent="0.3">
      <c r="A8" s="44">
        <v>44656</v>
      </c>
      <c r="B8" t="s">
        <v>62</v>
      </c>
      <c r="C8" s="50">
        <v>-385</v>
      </c>
      <c r="D8" s="50"/>
      <c r="E8" t="s">
        <v>85</v>
      </c>
      <c r="F8" s="50">
        <v>-385</v>
      </c>
      <c r="X8">
        <f t="shared" ref="X8:X39" si="0">SUM(F8:W8)</f>
        <v>-385</v>
      </c>
    </row>
    <row r="9" spans="1:24" ht="16.05" customHeight="1" x14ac:dyDescent="0.3">
      <c r="A9" s="44">
        <v>44656</v>
      </c>
      <c r="B9" t="s">
        <v>74</v>
      </c>
      <c r="C9" s="50">
        <v>-2232</v>
      </c>
      <c r="D9" s="62">
        <v>372</v>
      </c>
      <c r="E9" t="s">
        <v>110</v>
      </c>
      <c r="H9" s="50"/>
      <c r="O9" s="50">
        <v>-2232</v>
      </c>
      <c r="X9">
        <f t="shared" si="0"/>
        <v>-2232</v>
      </c>
    </row>
    <row r="10" spans="1:24" ht="16.05" customHeight="1" x14ac:dyDescent="0.3">
      <c r="A10" s="44">
        <v>44656</v>
      </c>
      <c r="B10" t="s">
        <v>75</v>
      </c>
      <c r="C10" s="50">
        <v>-128.4</v>
      </c>
      <c r="D10" s="62">
        <v>21.4</v>
      </c>
      <c r="E10" t="s">
        <v>125</v>
      </c>
      <c r="J10" s="50">
        <v>-128.4</v>
      </c>
      <c r="X10">
        <f t="shared" si="0"/>
        <v>-128.4</v>
      </c>
    </row>
    <row r="11" spans="1:24" ht="16.05" customHeight="1" x14ac:dyDescent="0.3">
      <c r="A11" s="44">
        <v>44712</v>
      </c>
      <c r="B11" s="49" t="s">
        <v>68</v>
      </c>
      <c r="C11" s="50">
        <v>-104.4</v>
      </c>
      <c r="D11" s="62">
        <v>17.399999999999999</v>
      </c>
      <c r="E11" t="s">
        <v>89</v>
      </c>
      <c r="K11" s="50">
        <v>-104.4</v>
      </c>
      <c r="N11" s="50"/>
      <c r="Q11" s="60"/>
      <c r="X11">
        <f t="shared" si="0"/>
        <v>-104.4</v>
      </c>
    </row>
    <row r="12" spans="1:24" ht="16.05" customHeight="1" x14ac:dyDescent="0.3">
      <c r="A12" s="44">
        <v>44712</v>
      </c>
      <c r="B12" s="49" t="s">
        <v>69</v>
      </c>
      <c r="C12" s="50">
        <v>-115.2</v>
      </c>
      <c r="D12" s="62">
        <v>19.2</v>
      </c>
      <c r="E12" t="s">
        <v>89</v>
      </c>
      <c r="I12" s="50"/>
      <c r="K12" s="50">
        <v>-115.2</v>
      </c>
      <c r="X12">
        <f t="shared" si="0"/>
        <v>-115.2</v>
      </c>
    </row>
    <row r="13" spans="1:24" ht="16.05" customHeight="1" x14ac:dyDescent="0.3">
      <c r="A13" s="44">
        <v>44712</v>
      </c>
      <c r="B13" s="49" t="s">
        <v>70</v>
      </c>
      <c r="C13" s="50">
        <v>-45</v>
      </c>
      <c r="D13" s="62"/>
      <c r="E13" t="s">
        <v>111</v>
      </c>
      <c r="T13" s="50"/>
      <c r="U13" s="50">
        <v>-45</v>
      </c>
      <c r="X13">
        <f t="shared" si="0"/>
        <v>-45</v>
      </c>
    </row>
    <row r="14" spans="1:24" ht="16.05" customHeight="1" x14ac:dyDescent="0.3">
      <c r="A14" s="44">
        <v>44712</v>
      </c>
      <c r="B14" t="s">
        <v>71</v>
      </c>
      <c r="C14" s="50">
        <v>-186</v>
      </c>
      <c r="D14" s="62">
        <v>31</v>
      </c>
      <c r="E14" t="s">
        <v>114</v>
      </c>
      <c r="V14" s="50">
        <v>-186</v>
      </c>
      <c r="X14">
        <f t="shared" si="0"/>
        <v>-186</v>
      </c>
    </row>
    <row r="15" spans="1:24" ht="16.05" customHeight="1" x14ac:dyDescent="0.3">
      <c r="A15" s="44">
        <v>44712</v>
      </c>
      <c r="B15" t="s">
        <v>72</v>
      </c>
      <c r="C15" s="50">
        <v>-142.32</v>
      </c>
      <c r="D15" s="62"/>
      <c r="E15" t="s">
        <v>13</v>
      </c>
      <c r="H15" s="50"/>
      <c r="Q15" s="60"/>
      <c r="S15" s="50">
        <v>-142.32</v>
      </c>
      <c r="X15">
        <f t="shared" si="0"/>
        <v>-142.32</v>
      </c>
    </row>
    <row r="16" spans="1:24" ht="16.05" customHeight="1" x14ac:dyDescent="0.3">
      <c r="A16" s="44">
        <v>44712</v>
      </c>
      <c r="B16" t="s">
        <v>62</v>
      </c>
      <c r="C16" s="50">
        <v>-297</v>
      </c>
      <c r="D16" s="62"/>
      <c r="E16" t="s">
        <v>85</v>
      </c>
      <c r="F16" s="50">
        <v>-297</v>
      </c>
      <c r="X16">
        <f t="shared" si="0"/>
        <v>-297</v>
      </c>
    </row>
    <row r="17" spans="1:24" ht="16.05" customHeight="1" x14ac:dyDescent="0.3">
      <c r="A17" s="44">
        <v>44736</v>
      </c>
      <c r="B17" s="49" t="s">
        <v>65</v>
      </c>
      <c r="C17" s="50">
        <v>-52.19</v>
      </c>
      <c r="D17" s="62">
        <v>8.6999999999999993</v>
      </c>
      <c r="E17" t="s">
        <v>124</v>
      </c>
      <c r="M17" s="50"/>
      <c r="P17" s="50"/>
      <c r="R17" s="50">
        <v>-52.19</v>
      </c>
      <c r="X17">
        <f t="shared" si="0"/>
        <v>-52.19</v>
      </c>
    </row>
    <row r="18" spans="1:24" ht="16.05" customHeight="1" x14ac:dyDescent="0.3">
      <c r="A18" s="44">
        <v>44736</v>
      </c>
      <c r="B18" t="s">
        <v>66</v>
      </c>
      <c r="C18" s="50">
        <v>-83.19</v>
      </c>
      <c r="D18" s="62"/>
      <c r="E18" t="s">
        <v>113</v>
      </c>
      <c r="L18" s="50"/>
      <c r="P18" s="50"/>
      <c r="V18" s="50">
        <v>-83.19</v>
      </c>
      <c r="X18">
        <f t="shared" si="0"/>
        <v>-83.19</v>
      </c>
    </row>
    <row r="19" spans="1:24" ht="16.05" customHeight="1" x14ac:dyDescent="0.3">
      <c r="A19" s="44">
        <v>44736</v>
      </c>
      <c r="B19" s="49" t="s">
        <v>67</v>
      </c>
      <c r="C19" s="50">
        <v>-49.44</v>
      </c>
      <c r="D19" s="62">
        <v>8.24</v>
      </c>
      <c r="E19" t="s">
        <v>123</v>
      </c>
      <c r="G19" s="50"/>
      <c r="P19" s="50">
        <v>-49.44</v>
      </c>
      <c r="X19">
        <f t="shared" si="0"/>
        <v>-49.44</v>
      </c>
    </row>
    <row r="20" spans="1:24" ht="16.05" customHeight="1" x14ac:dyDescent="0.3">
      <c r="A20" s="44">
        <v>44746</v>
      </c>
      <c r="B20" s="49" t="s">
        <v>64</v>
      </c>
      <c r="C20" s="50">
        <v>-120</v>
      </c>
      <c r="D20" s="62"/>
      <c r="E20" t="s">
        <v>96</v>
      </c>
      <c r="G20" s="50"/>
      <c r="T20" s="50">
        <v>-120</v>
      </c>
      <c r="X20">
        <f t="shared" si="0"/>
        <v>-120</v>
      </c>
    </row>
    <row r="21" spans="1:24" ht="16.05" customHeight="1" x14ac:dyDescent="0.3">
      <c r="A21" s="44">
        <v>44783</v>
      </c>
      <c r="B21" t="s">
        <v>63</v>
      </c>
      <c r="C21" s="50">
        <v>-243.6</v>
      </c>
      <c r="D21" s="62">
        <v>40.6</v>
      </c>
      <c r="E21" t="s">
        <v>126</v>
      </c>
      <c r="G21" s="50"/>
      <c r="J21" s="50">
        <v>-243.6</v>
      </c>
      <c r="X21">
        <f t="shared" si="0"/>
        <v>-243.6</v>
      </c>
    </row>
    <row r="22" spans="1:24" ht="16.05" customHeight="1" x14ac:dyDescent="0.3">
      <c r="A22" s="44">
        <v>44783</v>
      </c>
      <c r="B22" t="s">
        <v>62</v>
      </c>
      <c r="C22" s="50">
        <v>-165</v>
      </c>
      <c r="D22" s="62"/>
      <c r="E22" t="s">
        <v>85</v>
      </c>
      <c r="F22" s="50">
        <v>-165</v>
      </c>
      <c r="X22">
        <f t="shared" si="0"/>
        <v>-165</v>
      </c>
    </row>
    <row r="23" spans="1:24" ht="16.05" customHeight="1" x14ac:dyDescent="0.3">
      <c r="A23" s="44">
        <v>44844</v>
      </c>
      <c r="B23" s="49" t="s">
        <v>58</v>
      </c>
      <c r="C23" s="50">
        <v>-27</v>
      </c>
      <c r="D23" s="62">
        <v>4.5</v>
      </c>
      <c r="E23" t="s">
        <v>122</v>
      </c>
      <c r="Q23" s="60">
        <v>-27</v>
      </c>
      <c r="U23" s="50"/>
      <c r="V23" s="50"/>
      <c r="X23">
        <f t="shared" si="0"/>
        <v>-27</v>
      </c>
    </row>
    <row r="24" spans="1:24" ht="16.05" customHeight="1" x14ac:dyDescent="0.3">
      <c r="A24" s="44">
        <v>44844</v>
      </c>
      <c r="B24" s="49" t="s">
        <v>59</v>
      </c>
      <c r="C24" s="50">
        <v>-40</v>
      </c>
      <c r="D24" s="62"/>
      <c r="E24" t="s">
        <v>121</v>
      </c>
      <c r="M24" s="50">
        <v>-40</v>
      </c>
      <c r="W24" s="50"/>
      <c r="X24">
        <f t="shared" si="0"/>
        <v>-40</v>
      </c>
    </row>
    <row r="25" spans="1:24" ht="16.05" customHeight="1" x14ac:dyDescent="0.3">
      <c r="A25" s="44">
        <v>44844</v>
      </c>
      <c r="B25" s="49" t="s">
        <v>60</v>
      </c>
      <c r="C25" s="62">
        <v>-267</v>
      </c>
      <c r="D25" s="62">
        <v>61</v>
      </c>
      <c r="E25" t="s">
        <v>115</v>
      </c>
      <c r="V25" s="50">
        <v>-267</v>
      </c>
      <c r="W25" s="50"/>
      <c r="X25">
        <f t="shared" si="0"/>
        <v>-267</v>
      </c>
    </row>
    <row r="26" spans="1:24" ht="16.05" customHeight="1" x14ac:dyDescent="0.3">
      <c r="A26" s="44">
        <v>44844</v>
      </c>
      <c r="B26" s="49" t="s">
        <v>61</v>
      </c>
      <c r="C26" s="50">
        <v>-50</v>
      </c>
      <c r="D26" s="62"/>
      <c r="E26" t="s">
        <v>11</v>
      </c>
      <c r="O26" s="50">
        <v>-50</v>
      </c>
      <c r="W26" s="50"/>
      <c r="X26">
        <f t="shared" si="0"/>
        <v>-50</v>
      </c>
    </row>
    <row r="27" spans="1:24" ht="16.05" customHeight="1" x14ac:dyDescent="0.3">
      <c r="A27" s="44">
        <v>44844</v>
      </c>
      <c r="B27" t="s">
        <v>62</v>
      </c>
      <c r="C27" s="50">
        <v>-379.5</v>
      </c>
      <c r="D27" s="62"/>
      <c r="E27" t="s">
        <v>85</v>
      </c>
      <c r="F27" s="50">
        <v>-379.5</v>
      </c>
      <c r="O27" s="50"/>
      <c r="X27">
        <f t="shared" si="0"/>
        <v>-379.5</v>
      </c>
    </row>
    <row r="28" spans="1:24" ht="16.05" customHeight="1" x14ac:dyDescent="0.3">
      <c r="A28" s="44">
        <v>44910</v>
      </c>
      <c r="B28" s="49" t="s">
        <v>140</v>
      </c>
      <c r="C28" s="50">
        <v>-20.99</v>
      </c>
      <c r="D28" s="62"/>
      <c r="E28" t="s">
        <v>141</v>
      </c>
      <c r="O28" s="50"/>
      <c r="V28" s="50">
        <v>-20.99</v>
      </c>
      <c r="X28">
        <f t="shared" si="0"/>
        <v>-20.99</v>
      </c>
    </row>
    <row r="29" spans="1:24" ht="16.05" customHeight="1" x14ac:dyDescent="0.3">
      <c r="A29" s="44">
        <v>44910</v>
      </c>
      <c r="B29" s="49" t="s">
        <v>142</v>
      </c>
      <c r="C29" s="50">
        <v>-522.49</v>
      </c>
      <c r="D29" s="62"/>
      <c r="E29" t="s">
        <v>90</v>
      </c>
      <c r="L29" s="50">
        <v>-522.49</v>
      </c>
      <c r="O29" s="50"/>
      <c r="X29">
        <f t="shared" si="0"/>
        <v>-522.49</v>
      </c>
    </row>
    <row r="30" spans="1:24" ht="16.05" customHeight="1" x14ac:dyDescent="0.3">
      <c r="A30" s="44">
        <v>44910</v>
      </c>
      <c r="B30" t="s">
        <v>62</v>
      </c>
      <c r="C30" s="50">
        <v>-101</v>
      </c>
      <c r="D30" s="62"/>
      <c r="E30" t="s">
        <v>85</v>
      </c>
      <c r="F30" s="50">
        <v>-101</v>
      </c>
      <c r="O30" s="50"/>
      <c r="X30">
        <f t="shared" si="0"/>
        <v>-101</v>
      </c>
    </row>
    <row r="31" spans="1:24" ht="16.05" customHeight="1" x14ac:dyDescent="0.3">
      <c r="A31" s="44">
        <v>44910</v>
      </c>
      <c r="B31" t="s">
        <v>62</v>
      </c>
      <c r="C31" s="50">
        <v>-198</v>
      </c>
      <c r="D31" s="62"/>
      <c r="E31" t="s">
        <v>85</v>
      </c>
      <c r="F31" s="50">
        <v>-198</v>
      </c>
      <c r="O31" s="50"/>
      <c r="X31">
        <f t="shared" si="0"/>
        <v>-198</v>
      </c>
    </row>
    <row r="32" spans="1:24" ht="16.05" customHeight="1" x14ac:dyDescent="0.3">
      <c r="A32" s="44">
        <v>44910</v>
      </c>
      <c r="B32" s="49" t="s">
        <v>143</v>
      </c>
      <c r="C32" s="50">
        <v>-62.4</v>
      </c>
      <c r="D32" s="62">
        <v>10.4</v>
      </c>
      <c r="E32" t="s">
        <v>13</v>
      </c>
      <c r="O32" s="50"/>
      <c r="S32" s="50">
        <v>-62.4</v>
      </c>
      <c r="X32">
        <f t="shared" si="0"/>
        <v>-62.4</v>
      </c>
    </row>
    <row r="33" spans="1:24" ht="16.05" customHeight="1" x14ac:dyDescent="0.3">
      <c r="A33" s="44">
        <v>44910</v>
      </c>
      <c r="B33" s="49" t="s">
        <v>58</v>
      </c>
      <c r="C33" s="50">
        <v>-27</v>
      </c>
      <c r="D33" s="62">
        <v>4.5</v>
      </c>
      <c r="E33" t="s">
        <v>122</v>
      </c>
      <c r="O33" s="50"/>
      <c r="Q33" s="60">
        <v>-27</v>
      </c>
      <c r="X33">
        <f t="shared" si="0"/>
        <v>-27</v>
      </c>
    </row>
    <row r="34" spans="1:24" ht="16.05" customHeight="1" x14ac:dyDescent="0.3">
      <c r="A34" s="44">
        <v>44910</v>
      </c>
      <c r="B34" s="49" t="s">
        <v>145</v>
      </c>
      <c r="C34" s="50">
        <v>-55.64</v>
      </c>
      <c r="D34" s="62">
        <v>9.27</v>
      </c>
      <c r="E34" t="s">
        <v>144</v>
      </c>
      <c r="O34" s="50">
        <v>-55.64</v>
      </c>
      <c r="X34">
        <f t="shared" si="0"/>
        <v>-55.64</v>
      </c>
    </row>
    <row r="35" spans="1:24" ht="16.05" customHeight="1" x14ac:dyDescent="0.3">
      <c r="A35" s="44">
        <v>44910</v>
      </c>
      <c r="B35" s="49" t="s">
        <v>146</v>
      </c>
      <c r="C35" s="50">
        <v>-54.78</v>
      </c>
      <c r="D35" s="62">
        <v>9.1300000000000008</v>
      </c>
      <c r="E35" t="s">
        <v>144</v>
      </c>
      <c r="O35" s="50">
        <v>-54.78</v>
      </c>
      <c r="X35">
        <f t="shared" si="0"/>
        <v>-54.78</v>
      </c>
    </row>
    <row r="36" spans="1:24" ht="16.05" customHeight="1" x14ac:dyDescent="0.3">
      <c r="A36" s="44">
        <v>44957</v>
      </c>
      <c r="B36" s="49" t="s">
        <v>152</v>
      </c>
      <c r="C36" s="50">
        <v>-385</v>
      </c>
      <c r="D36" s="62">
        <v>64.16</v>
      </c>
      <c r="E36" t="s">
        <v>153</v>
      </c>
      <c r="O36" s="50"/>
      <c r="V36" s="50">
        <v>-385</v>
      </c>
      <c r="X36">
        <f t="shared" si="0"/>
        <v>-385</v>
      </c>
    </row>
    <row r="37" spans="1:24" ht="16.05" customHeight="1" x14ac:dyDescent="0.3">
      <c r="A37" s="44">
        <v>44974</v>
      </c>
      <c r="B37" t="s">
        <v>62</v>
      </c>
      <c r="C37" s="50">
        <v>-110</v>
      </c>
      <c r="D37" s="62"/>
      <c r="E37" t="s">
        <v>85</v>
      </c>
      <c r="F37" s="50">
        <v>-110</v>
      </c>
      <c r="O37" s="50"/>
      <c r="X37">
        <f t="shared" si="0"/>
        <v>-110</v>
      </c>
    </row>
    <row r="38" spans="1:24" ht="16.05" customHeight="1" x14ac:dyDescent="0.3">
      <c r="A38" s="44">
        <v>44974</v>
      </c>
      <c r="B38" t="s">
        <v>62</v>
      </c>
      <c r="C38" s="50">
        <v>-176</v>
      </c>
      <c r="D38" s="62"/>
      <c r="E38" t="s">
        <v>85</v>
      </c>
      <c r="F38" s="50">
        <v>-176</v>
      </c>
      <c r="O38" s="50"/>
      <c r="X38">
        <f t="shared" si="0"/>
        <v>-176</v>
      </c>
    </row>
    <row r="39" spans="1:24" ht="16.05" customHeight="1" x14ac:dyDescent="0.3">
      <c r="A39" s="44"/>
      <c r="C39" s="50"/>
      <c r="D39" s="50"/>
      <c r="O39" s="50"/>
      <c r="X39">
        <f t="shared" si="0"/>
        <v>0</v>
      </c>
    </row>
    <row r="40" spans="1:24" ht="16.05" customHeight="1" thickBot="1" x14ac:dyDescent="0.35">
      <c r="A40" s="44"/>
      <c r="B40" s="57" t="s">
        <v>128</v>
      </c>
      <c r="C40" s="61">
        <f>SUM(C6:C38)</f>
        <v>-6843.54</v>
      </c>
      <c r="D40" s="62"/>
      <c r="E40" s="63" t="s">
        <v>99</v>
      </c>
      <c r="F40" s="64">
        <f>SUM(F7:F38)</f>
        <v>-1811.5</v>
      </c>
      <c r="G40" s="64">
        <f t="shared" ref="G40:W40" si="1">SUM(G7:G38)</f>
        <v>0</v>
      </c>
      <c r="H40" s="64">
        <f t="shared" si="1"/>
        <v>0</v>
      </c>
      <c r="I40" s="64">
        <f t="shared" si="1"/>
        <v>0</v>
      </c>
      <c r="J40" s="64">
        <f t="shared" si="1"/>
        <v>-372</v>
      </c>
      <c r="K40" s="64">
        <f t="shared" si="1"/>
        <v>-219.60000000000002</v>
      </c>
      <c r="L40" s="64">
        <f t="shared" si="1"/>
        <v>-522.49</v>
      </c>
      <c r="M40" s="64">
        <f t="shared" si="1"/>
        <v>-40</v>
      </c>
      <c r="N40" s="64">
        <f t="shared" si="1"/>
        <v>0</v>
      </c>
      <c r="O40" s="64">
        <f t="shared" si="1"/>
        <v>-2392.42</v>
      </c>
      <c r="P40" s="64">
        <f t="shared" si="1"/>
        <v>-49.44</v>
      </c>
      <c r="Q40" s="64">
        <f t="shared" si="1"/>
        <v>-72</v>
      </c>
      <c r="R40" s="64">
        <f t="shared" si="1"/>
        <v>-52.19</v>
      </c>
      <c r="S40" s="64">
        <f t="shared" si="1"/>
        <v>-204.72</v>
      </c>
      <c r="T40" s="64">
        <f t="shared" si="1"/>
        <v>-120</v>
      </c>
      <c r="U40" s="64">
        <f t="shared" si="1"/>
        <v>-45</v>
      </c>
      <c r="V40" s="64">
        <f t="shared" si="1"/>
        <v>-942.18000000000006</v>
      </c>
      <c r="W40" s="64">
        <f t="shared" si="1"/>
        <v>0</v>
      </c>
      <c r="X40" s="53">
        <f>SUM(F40:W40)</f>
        <v>-6843.54</v>
      </c>
    </row>
    <row r="41" spans="1:24" ht="15" thickTop="1" x14ac:dyDescent="0.3">
      <c r="C41" s="50"/>
    </row>
    <row r="42" spans="1:24" x14ac:dyDescent="0.3">
      <c r="B42" s="3"/>
      <c r="C42" s="50"/>
      <c r="D42" s="52"/>
      <c r="X42" s="50"/>
    </row>
    <row r="45" spans="1:24" x14ac:dyDescent="0.3">
      <c r="A45" s="46"/>
      <c r="B45" s="46"/>
      <c r="C45" s="46"/>
      <c r="D45" s="46"/>
      <c r="E45" s="46"/>
      <c r="F45" s="65"/>
      <c r="G45" s="48" t="s">
        <v>84</v>
      </c>
      <c r="H45" s="46"/>
      <c r="I45" s="47" t="s">
        <v>89</v>
      </c>
      <c r="J45" s="48" t="s">
        <v>100</v>
      </c>
      <c r="K45" s="47" t="s">
        <v>79</v>
      </c>
      <c r="L45" s="46"/>
      <c r="M45" s="47" t="s">
        <v>101</v>
      </c>
      <c r="N45" s="51"/>
      <c r="O45" s="51"/>
      <c r="P45" s="51"/>
      <c r="R45" s="51"/>
      <c r="S45" s="51"/>
      <c r="U45" s="51"/>
      <c r="V45" s="51"/>
    </row>
    <row r="46" spans="1:24" x14ac:dyDescent="0.3">
      <c r="A46" s="47" t="s">
        <v>55</v>
      </c>
      <c r="B46" s="48" t="s">
        <v>82</v>
      </c>
      <c r="C46" s="48" t="s">
        <v>102</v>
      </c>
      <c r="D46" s="47"/>
      <c r="E46" s="47"/>
      <c r="F46" s="65" t="s">
        <v>1</v>
      </c>
      <c r="G46" s="48" t="s">
        <v>103</v>
      </c>
      <c r="H46" s="47" t="s">
        <v>17</v>
      </c>
      <c r="I46" s="47" t="s">
        <v>104</v>
      </c>
      <c r="J46" s="47" t="s">
        <v>105</v>
      </c>
      <c r="K46" s="47" t="s">
        <v>106</v>
      </c>
      <c r="L46" s="47" t="s">
        <v>90</v>
      </c>
      <c r="M46" s="47" t="s">
        <v>107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4" x14ac:dyDescent="0.3">
      <c r="A47" s="44">
        <v>44662</v>
      </c>
      <c r="B47" t="s">
        <v>57</v>
      </c>
      <c r="C47" s="50">
        <v>2062.5</v>
      </c>
      <c r="D47" s="56"/>
      <c r="E47" t="s">
        <v>116</v>
      </c>
      <c r="F47" s="50">
        <v>2062.5</v>
      </c>
    </row>
    <row r="48" spans="1:24" x14ac:dyDescent="0.3">
      <c r="A48" s="44">
        <v>44712</v>
      </c>
      <c r="B48" t="s">
        <v>119</v>
      </c>
      <c r="C48">
        <v>1.1100000000000001</v>
      </c>
      <c r="D48" s="50"/>
      <c r="M48">
        <v>1.1100000000000001</v>
      </c>
    </row>
    <row r="49" spans="1:14" x14ac:dyDescent="0.3">
      <c r="A49" s="44">
        <v>44816</v>
      </c>
      <c r="B49" t="s">
        <v>57</v>
      </c>
      <c r="C49" s="50">
        <v>2062.5</v>
      </c>
      <c r="D49" s="50"/>
      <c r="E49" t="s">
        <v>116</v>
      </c>
      <c r="F49" s="50">
        <v>2062.5</v>
      </c>
    </row>
    <row r="50" spans="1:14" x14ac:dyDescent="0.3">
      <c r="A50" s="44">
        <v>44851</v>
      </c>
      <c r="B50" t="s">
        <v>57</v>
      </c>
      <c r="C50" s="50">
        <v>2781.93</v>
      </c>
      <c r="D50" s="50"/>
      <c r="E50" t="s">
        <v>117</v>
      </c>
      <c r="H50" s="50">
        <v>2781.93</v>
      </c>
    </row>
    <row r="51" spans="1:14" x14ac:dyDescent="0.3">
      <c r="A51" s="44">
        <v>44858</v>
      </c>
      <c r="B51" t="s">
        <v>118</v>
      </c>
      <c r="C51" s="50">
        <v>1.8</v>
      </c>
      <c r="D51" s="50"/>
      <c r="M51" s="50">
        <v>1.8</v>
      </c>
    </row>
    <row r="52" spans="1:14" x14ac:dyDescent="0.3">
      <c r="A52" s="44">
        <v>44963</v>
      </c>
      <c r="B52" t="s">
        <v>148</v>
      </c>
      <c r="C52" s="50">
        <v>208.87</v>
      </c>
      <c r="D52" s="50"/>
      <c r="E52" t="s">
        <v>149</v>
      </c>
      <c r="I52">
        <v>208.87</v>
      </c>
      <c r="M52" s="50" t="s">
        <v>151</v>
      </c>
    </row>
    <row r="53" spans="1:14" x14ac:dyDescent="0.3">
      <c r="A53" s="44">
        <v>45001</v>
      </c>
      <c r="B53" t="s">
        <v>150</v>
      </c>
      <c r="C53" s="50">
        <v>93</v>
      </c>
      <c r="D53" s="50"/>
      <c r="E53" t="s">
        <v>112</v>
      </c>
      <c r="M53" s="50">
        <v>93</v>
      </c>
    </row>
    <row r="54" spans="1:14" x14ac:dyDescent="0.3">
      <c r="A54" s="44"/>
      <c r="C54" s="50"/>
      <c r="D54" s="50"/>
      <c r="M54" s="50"/>
    </row>
    <row r="55" spans="1:14" x14ac:dyDescent="0.3">
      <c r="A55" s="44"/>
      <c r="C55" s="50"/>
      <c r="D55" s="50"/>
      <c r="M55" s="50"/>
    </row>
    <row r="56" spans="1:14" x14ac:dyDescent="0.3">
      <c r="A56" s="44"/>
      <c r="C56" s="50"/>
      <c r="D56" s="50"/>
      <c r="M56" s="50"/>
      <c r="N56" s="51"/>
    </row>
    <row r="57" spans="1:14" ht="15" thickBot="1" x14ac:dyDescent="0.35">
      <c r="A57" s="44"/>
      <c r="B57" s="20" t="s">
        <v>108</v>
      </c>
      <c r="C57" s="54">
        <f>SUM(C45:C56)</f>
        <v>7211.7100000000009</v>
      </c>
      <c r="D57" s="50"/>
      <c r="E57" t="s">
        <v>99</v>
      </c>
      <c r="F57" s="50">
        <f t="shared" ref="F57:M57" si="2">SUM(F47:F56)</f>
        <v>4125</v>
      </c>
      <c r="G57" s="50">
        <f t="shared" si="2"/>
        <v>0</v>
      </c>
      <c r="H57" s="50">
        <f t="shared" si="2"/>
        <v>2781.93</v>
      </c>
      <c r="I57" s="50">
        <f t="shared" si="2"/>
        <v>208.87</v>
      </c>
      <c r="J57" s="50">
        <f t="shared" si="2"/>
        <v>0</v>
      </c>
      <c r="K57" s="50">
        <f t="shared" si="2"/>
        <v>0</v>
      </c>
      <c r="L57" s="50">
        <f t="shared" si="2"/>
        <v>0</v>
      </c>
      <c r="M57" s="50">
        <f t="shared" si="2"/>
        <v>95.91</v>
      </c>
      <c r="N57" s="55">
        <f>SUM(F57:M57)</f>
        <v>7211.71</v>
      </c>
    </row>
    <row r="58" spans="1:14" ht="15" thickTop="1" x14ac:dyDescent="0.3">
      <c r="B58" s="3"/>
      <c r="C58" s="50"/>
      <c r="D58" s="52"/>
      <c r="N58" s="50"/>
    </row>
    <row r="61" spans="1:14" x14ac:dyDescent="0.3">
      <c r="A61" s="44"/>
      <c r="C61" s="50"/>
      <c r="D61" s="50"/>
    </row>
    <row r="62" spans="1:14" x14ac:dyDescent="0.3">
      <c r="A62" s="44"/>
      <c r="B62" s="49"/>
      <c r="C62" s="50"/>
      <c r="D62" s="50"/>
    </row>
    <row r="63" spans="1:14" x14ac:dyDescent="0.3">
      <c r="A63" s="44"/>
      <c r="B63" s="49"/>
      <c r="C63" s="50"/>
      <c r="D63" s="50"/>
    </row>
    <row r="64" spans="1:14" x14ac:dyDescent="0.3">
      <c r="A64" s="44"/>
      <c r="B64" s="49"/>
      <c r="C64" s="50"/>
      <c r="D64" s="50"/>
    </row>
  </sheetData>
  <sortState xmlns:xlrd2="http://schemas.microsoft.com/office/spreadsheetml/2017/richdata2" ref="A47:M51">
    <sortCondition ref="A47:A5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7A01-1EAF-484B-87A6-AE426C19B257}">
  <dimension ref="A1:E34"/>
  <sheetViews>
    <sheetView workbookViewId="0">
      <selection activeCell="E10" sqref="E10"/>
    </sheetView>
  </sheetViews>
  <sheetFormatPr defaultRowHeight="14.4" x14ac:dyDescent="0.3"/>
  <cols>
    <col min="1" max="1" width="42.44140625" customWidth="1"/>
    <col min="2" max="2" width="16.88671875" customWidth="1"/>
    <col min="3" max="3" width="33" customWidth="1"/>
    <col min="5" max="5" width="12.33203125" bestFit="1" customWidth="1"/>
  </cols>
  <sheetData>
    <row r="1" spans="1:5" ht="14.25" customHeight="1" x14ac:dyDescent="0.3">
      <c r="A1" s="3" t="s">
        <v>129</v>
      </c>
    </row>
    <row r="2" spans="1:5" ht="14.25" customHeight="1" x14ac:dyDescent="0.3">
      <c r="A2" s="4"/>
    </row>
    <row r="3" spans="1:5" ht="14.25" customHeight="1" x14ac:dyDescent="0.3">
      <c r="A3" s="4"/>
    </row>
    <row r="4" spans="1:5" ht="14.25" customHeight="1" x14ac:dyDescent="0.3">
      <c r="A4" s="5"/>
      <c r="B4" s="6" t="s">
        <v>130</v>
      </c>
      <c r="C4" s="8" t="s">
        <v>23</v>
      </c>
    </row>
    <row r="5" spans="1:5" ht="14.25" customHeight="1" x14ac:dyDescent="0.3">
      <c r="A5" s="9" t="s">
        <v>0</v>
      </c>
      <c r="B5" s="10" t="s">
        <v>136</v>
      </c>
      <c r="C5" s="12"/>
    </row>
    <row r="6" spans="1:5" ht="14.25" customHeight="1" x14ac:dyDescent="0.3">
      <c r="A6" s="13" t="s">
        <v>1</v>
      </c>
      <c r="B6" s="14">
        <v>4259</v>
      </c>
      <c r="C6" s="16" t="s">
        <v>132</v>
      </c>
    </row>
    <row r="7" spans="1:5" ht="14.25" customHeight="1" x14ac:dyDescent="0.3">
      <c r="A7" s="17" t="s">
        <v>2</v>
      </c>
      <c r="B7" s="18">
        <v>500</v>
      </c>
      <c r="C7" s="16" t="s">
        <v>133</v>
      </c>
    </row>
    <row r="8" spans="1:5" ht="14.25" customHeight="1" x14ac:dyDescent="0.3">
      <c r="A8" s="17" t="s">
        <v>17</v>
      </c>
      <c r="B8" s="18">
        <v>8345</v>
      </c>
      <c r="C8" s="16" t="s">
        <v>158</v>
      </c>
    </row>
    <row r="9" spans="1:5" ht="14.25" customHeight="1" x14ac:dyDescent="0.3">
      <c r="A9" s="17" t="s">
        <v>27</v>
      </c>
      <c r="B9" s="18">
        <v>270</v>
      </c>
      <c r="C9" s="16" t="s">
        <v>134</v>
      </c>
    </row>
    <row r="10" spans="1:5" ht="14.25" customHeight="1" x14ac:dyDescent="0.3">
      <c r="A10" s="16" t="s">
        <v>24</v>
      </c>
      <c r="B10" s="18">
        <v>0</v>
      </c>
      <c r="C10" s="16" t="s">
        <v>157</v>
      </c>
    </row>
    <row r="11" spans="1:5" ht="14.25" customHeight="1" x14ac:dyDescent="0.3">
      <c r="A11" s="16" t="s">
        <v>131</v>
      </c>
      <c r="B11" s="18">
        <v>300</v>
      </c>
      <c r="C11" s="16" t="s">
        <v>135</v>
      </c>
      <c r="E11" s="2"/>
    </row>
    <row r="12" spans="1:5" ht="14.25" customHeight="1" x14ac:dyDescent="0.3">
      <c r="A12" s="20" t="s">
        <v>3</v>
      </c>
      <c r="B12" s="21">
        <f>SUM(B6:B11)</f>
        <v>13674</v>
      </c>
      <c r="C12" s="16"/>
    </row>
    <row r="13" spans="1:5" ht="14.25" customHeight="1" x14ac:dyDescent="0.3">
      <c r="A13" s="23"/>
      <c r="B13" s="24"/>
    </row>
    <row r="14" spans="1:5" ht="14.25" customHeight="1" x14ac:dyDescent="0.3">
      <c r="A14" s="23"/>
      <c r="B14" s="24"/>
    </row>
    <row r="15" spans="1:5" ht="14.25" customHeight="1" x14ac:dyDescent="0.3">
      <c r="A15" s="5"/>
      <c r="B15" s="6" t="s">
        <v>130</v>
      </c>
      <c r="C15" s="26" t="s">
        <v>15</v>
      </c>
    </row>
    <row r="16" spans="1:5" ht="14.25" customHeight="1" x14ac:dyDescent="0.3">
      <c r="A16" s="27" t="s">
        <v>4</v>
      </c>
      <c r="B16" s="10" t="s">
        <v>136</v>
      </c>
      <c r="C16" s="28"/>
    </row>
    <row r="17" spans="1:4" ht="14.25" customHeight="1" x14ac:dyDescent="0.3">
      <c r="A17" s="17" t="s">
        <v>16</v>
      </c>
      <c r="B17" s="18">
        <v>1600</v>
      </c>
      <c r="C17" s="16" t="s">
        <v>138</v>
      </c>
    </row>
    <row r="18" spans="1:4" ht="14.25" customHeight="1" x14ac:dyDescent="0.3">
      <c r="A18" s="17" t="s">
        <v>5</v>
      </c>
      <c r="B18" s="18">
        <v>0</v>
      </c>
      <c r="C18" s="29" t="s">
        <v>139</v>
      </c>
    </row>
    <row r="19" spans="1:4" ht="14.25" customHeight="1" x14ac:dyDescent="0.3">
      <c r="A19" s="17" t="s">
        <v>21</v>
      </c>
      <c r="B19" s="18">
        <v>100</v>
      </c>
      <c r="C19" s="16" t="s">
        <v>137</v>
      </c>
    </row>
    <row r="20" spans="1:4" ht="14.25" customHeight="1" x14ac:dyDescent="0.3">
      <c r="A20" s="17" t="s">
        <v>22</v>
      </c>
      <c r="B20" s="31">
        <v>250</v>
      </c>
      <c r="C20" s="16" t="s">
        <v>137</v>
      </c>
    </row>
    <row r="21" spans="1:4" ht="14.25" customHeight="1" x14ac:dyDescent="0.3">
      <c r="A21" s="17" t="s">
        <v>7</v>
      </c>
      <c r="B21" s="18">
        <v>250</v>
      </c>
      <c r="C21" s="16" t="s">
        <v>137</v>
      </c>
    </row>
    <row r="22" spans="1:4" ht="14.25" customHeight="1" x14ac:dyDescent="0.3">
      <c r="A22" s="17" t="s">
        <v>8</v>
      </c>
      <c r="B22" s="18">
        <v>550</v>
      </c>
      <c r="C22" s="16" t="s">
        <v>137</v>
      </c>
    </row>
    <row r="23" spans="1:4" ht="14.25" customHeight="1" x14ac:dyDescent="0.3">
      <c r="A23" s="17" t="s">
        <v>9</v>
      </c>
      <c r="B23" s="18">
        <v>45</v>
      </c>
      <c r="C23" s="16" t="s">
        <v>137</v>
      </c>
    </row>
    <row r="24" spans="1:4" ht="14.25" customHeight="1" x14ac:dyDescent="0.3">
      <c r="A24" s="17" t="s">
        <v>11</v>
      </c>
      <c r="B24" s="58">
        <v>500</v>
      </c>
      <c r="C24" s="16" t="s">
        <v>137</v>
      </c>
      <c r="D24" s="56"/>
    </row>
    <row r="25" spans="1:4" ht="14.25" customHeight="1" x14ac:dyDescent="0.3">
      <c r="A25" s="17" t="s">
        <v>18</v>
      </c>
      <c r="B25" s="18">
        <v>200</v>
      </c>
      <c r="C25" s="16" t="s">
        <v>137</v>
      </c>
    </row>
    <row r="26" spans="1:4" ht="14.25" customHeight="1" x14ac:dyDescent="0.3">
      <c r="A26" s="17" t="s">
        <v>34</v>
      </c>
      <c r="B26" s="31">
        <v>200</v>
      </c>
      <c r="C26" s="16" t="s">
        <v>137</v>
      </c>
    </row>
    <row r="27" spans="1:4" ht="14.25" customHeight="1" x14ac:dyDescent="0.3">
      <c r="A27" s="17" t="s">
        <v>12</v>
      </c>
      <c r="B27" s="31">
        <v>100</v>
      </c>
      <c r="C27" s="16" t="s">
        <v>138</v>
      </c>
    </row>
    <row r="28" spans="1:4" ht="14.25" customHeight="1" x14ac:dyDescent="0.3">
      <c r="A28" s="17" t="s">
        <v>13</v>
      </c>
      <c r="B28" s="18">
        <v>200</v>
      </c>
      <c r="C28" s="16" t="s">
        <v>137</v>
      </c>
    </row>
    <row r="29" spans="1:4" ht="14.25" customHeight="1" x14ac:dyDescent="0.3">
      <c r="A29" s="17" t="s">
        <v>19</v>
      </c>
      <c r="B29" s="18">
        <v>120</v>
      </c>
      <c r="C29" s="16" t="s">
        <v>137</v>
      </c>
    </row>
    <row r="30" spans="1:4" ht="14.25" customHeight="1" x14ac:dyDescent="0.3">
      <c r="A30" s="17" t="s">
        <v>14</v>
      </c>
      <c r="B30" s="18">
        <v>65</v>
      </c>
      <c r="C30" s="16" t="s">
        <v>137</v>
      </c>
    </row>
    <row r="31" spans="1:4" ht="14.25" customHeight="1" x14ac:dyDescent="0.3">
      <c r="A31" s="17" t="s">
        <v>20</v>
      </c>
      <c r="B31" s="18">
        <v>100</v>
      </c>
      <c r="C31" s="16" t="s">
        <v>137</v>
      </c>
    </row>
    <row r="32" spans="1:4" ht="14.25" customHeight="1" x14ac:dyDescent="0.3">
      <c r="A32" s="33" t="s">
        <v>3</v>
      </c>
      <c r="B32" s="21">
        <f>SUM(B17:B31)</f>
        <v>4280</v>
      </c>
      <c r="C32" s="16"/>
    </row>
    <row r="33" spans="1:3" ht="14.25" customHeight="1" x14ac:dyDescent="0.3">
      <c r="A33" s="34"/>
      <c r="B33" s="24"/>
      <c r="C33" s="24"/>
    </row>
    <row r="34" spans="1:3" ht="14.25" customHeight="1" x14ac:dyDescent="0.3">
      <c r="A34" s="34"/>
      <c r="B34" s="24"/>
      <c r="C3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2022-2023</vt:lpstr>
      <vt:lpstr>Cash Book</vt:lpstr>
      <vt:lpstr>Budget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Carl King</cp:lastModifiedBy>
  <cp:lastPrinted>2022-09-27T13:23:14Z</cp:lastPrinted>
  <dcterms:created xsi:type="dcterms:W3CDTF">2018-12-11T11:31:24Z</dcterms:created>
  <dcterms:modified xsi:type="dcterms:W3CDTF">2023-04-24T17:13:48Z</dcterms:modified>
</cp:coreProperties>
</file>