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1af35aa0ae45f48/Documents/Carls Documents/PARRISH COUNCIL/Accounts/Accounts 2023-2024/"/>
    </mc:Choice>
  </mc:AlternateContent>
  <xr:revisionPtr revIDLastSave="2" documentId="8_{123B6C16-6C97-43E0-B242-5D2AFA8DA1AE}" xr6:coauthVersionLast="47" xr6:coauthVersionMax="47" xr10:uidLastSave="{2EC758AB-5181-42FF-B21E-8CD3029A3702}"/>
  <bookViews>
    <workbookView xWindow="-108" yWindow="-108" windowWidth="23256" windowHeight="12576" xr2:uid="{9FCD150A-248D-43CE-A518-28ED4C15E02B}"/>
  </bookViews>
  <sheets>
    <sheet name=" 2023-2024" sheetId="1" r:id="rId1"/>
    <sheet name="Cash Book" sheetId="3" r:id="rId2"/>
    <sheet name="Budget 2024-2025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3" l="1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F45" i="3"/>
  <c r="C45" i="3"/>
  <c r="C57" i="3"/>
  <c r="B32" i="4"/>
  <c r="B12" i="4"/>
  <c r="G57" i="3"/>
  <c r="H57" i="3"/>
  <c r="I57" i="3"/>
  <c r="J57" i="3"/>
  <c r="K57" i="3"/>
  <c r="F57" i="3"/>
  <c r="L57" i="3" l="1"/>
  <c r="C59" i="3"/>
  <c r="Y45" i="3" l="1"/>
  <c r="B56" i="1" l="1"/>
  <c r="B5" i="1" l="1"/>
  <c r="C39" i="1"/>
  <c r="B39" i="1"/>
  <c r="B44" i="1" s="1"/>
  <c r="C15" i="1"/>
  <c r="B15" i="1"/>
  <c r="B43" i="1" s="1"/>
  <c r="B46" i="1" l="1"/>
  <c r="B49" i="1" s="1"/>
  <c r="B50" i="1" s="1"/>
  <c r="B58" i="1" l="1"/>
</calcChain>
</file>

<file path=xl/sharedStrings.xml><?xml version="1.0" encoding="utf-8"?>
<sst xmlns="http://schemas.openxmlformats.org/spreadsheetml/2006/main" count="240" uniqueCount="166">
  <si>
    <t>Receipts:</t>
  </si>
  <si>
    <t>Precept</t>
  </si>
  <si>
    <t xml:space="preserve">Vat Reclaim  </t>
  </si>
  <si>
    <t>Total:</t>
  </si>
  <si>
    <t>Payments</t>
  </si>
  <si>
    <t>HMRC</t>
  </si>
  <si>
    <t>Public Works -  Loan Repayment</t>
  </si>
  <si>
    <t>Defibrillator and associated costs</t>
  </si>
  <si>
    <t>Insurance Renewal</t>
  </si>
  <si>
    <t>ICO</t>
  </si>
  <si>
    <t>MSDC election costs</t>
  </si>
  <si>
    <t>Village Green</t>
  </si>
  <si>
    <t>Dog bin</t>
  </si>
  <si>
    <t>Training</t>
  </si>
  <si>
    <t>Hire of Village Hall (P.C.meetings)</t>
  </si>
  <si>
    <t>Notes:</t>
  </si>
  <si>
    <t xml:space="preserve">Clerk salary </t>
  </si>
  <si>
    <t>CIL</t>
  </si>
  <si>
    <t>Street Light (SCC)</t>
  </si>
  <si>
    <t>Suffolk Bizz- website</t>
  </si>
  <si>
    <t>Other costs (contingencies)</t>
  </si>
  <si>
    <t>Clerk's expenses</t>
  </si>
  <si>
    <t>Audit fees (SALC)</t>
  </si>
  <si>
    <t xml:space="preserve">Notes: </t>
  </si>
  <si>
    <t>Village Fete event income</t>
  </si>
  <si>
    <t xml:space="preserve">Budget </t>
  </si>
  <si>
    <t>Defibrillator grants (Riks)</t>
  </si>
  <si>
    <t>Total</t>
  </si>
  <si>
    <t>To date</t>
  </si>
  <si>
    <t>Later in the year</t>
  </si>
  <si>
    <t>SALC, subscriptions/ Payrole Services</t>
  </si>
  <si>
    <t>Opening Balance Barclays</t>
  </si>
  <si>
    <t>Accounts</t>
  </si>
  <si>
    <t xml:space="preserve">Receipts   </t>
  </si>
  <si>
    <t xml:space="preserve">Payments </t>
  </si>
  <si>
    <t>Barclays Account</t>
  </si>
  <si>
    <t>Defibrillator Reserve</t>
  </si>
  <si>
    <t>Emarked Total</t>
  </si>
  <si>
    <t xml:space="preserve">Earmarked </t>
  </si>
  <si>
    <t>Available funds</t>
  </si>
  <si>
    <t>Date</t>
  </si>
  <si>
    <t>Subcategory</t>
  </si>
  <si>
    <t>Brundish Parish Council</t>
  </si>
  <si>
    <t>Clerk</t>
  </si>
  <si>
    <t>Election</t>
  </si>
  <si>
    <t>Village</t>
  </si>
  <si>
    <t>Street</t>
  </si>
  <si>
    <t>Description</t>
  </si>
  <si>
    <t>Payment</t>
  </si>
  <si>
    <t>VAT</t>
  </si>
  <si>
    <t>Salary</t>
  </si>
  <si>
    <t>Expenses</t>
  </si>
  <si>
    <t xml:space="preserve">Loan </t>
  </si>
  <si>
    <t>Audit</t>
  </si>
  <si>
    <t>Defibrilator</t>
  </si>
  <si>
    <t>Insurance</t>
  </si>
  <si>
    <t>Costs</t>
  </si>
  <si>
    <t>Green</t>
  </si>
  <si>
    <t>Lights</t>
  </si>
  <si>
    <t>SALC</t>
  </si>
  <si>
    <t>Bin</t>
  </si>
  <si>
    <t>Website</t>
  </si>
  <si>
    <t>Hall</t>
  </si>
  <si>
    <t>Other</t>
  </si>
  <si>
    <t>Totals--------&gt;</t>
  </si>
  <si>
    <t xml:space="preserve">Other </t>
  </si>
  <si>
    <t>Receipt</t>
  </si>
  <si>
    <t>Reclaim</t>
  </si>
  <si>
    <t>Grant</t>
  </si>
  <si>
    <t>Fete/Events</t>
  </si>
  <si>
    <t>Grants/Int</t>
  </si>
  <si>
    <t>Total: Receipts</t>
  </si>
  <si>
    <t>Jubilee</t>
  </si>
  <si>
    <t>Street Lighting</t>
  </si>
  <si>
    <t>Litter &amp; Dog Bin</t>
  </si>
  <si>
    <t>Increasing in 2023</t>
  </si>
  <si>
    <t>Total Payments</t>
  </si>
  <si>
    <t>2023/2024</t>
  </si>
  <si>
    <t xml:space="preserve">Other income, </t>
  </si>
  <si>
    <t>Budget</t>
  </si>
  <si>
    <t xml:space="preserve">SALC </t>
  </si>
  <si>
    <t xml:space="preserve"> </t>
  </si>
  <si>
    <t>David Mulrenan Brass Plaque Jubilee Tree</t>
  </si>
  <si>
    <t>Amanda Austin Salary - Brindish Clerk</t>
  </si>
  <si>
    <t>Suffolk Association- Invoice 26717</t>
  </si>
  <si>
    <t>N W Parsons - Parish Newsletter Contibution</t>
  </si>
  <si>
    <t>Accounts for year ended 31 March 2024</t>
  </si>
  <si>
    <t>HMRC VAT Reclaim</t>
  </si>
  <si>
    <t>Mid Suffolk CIL Payment to Brundish</t>
  </si>
  <si>
    <t xml:space="preserve">Mid Suffolk Presept Payment 1 of 2 </t>
  </si>
  <si>
    <t>Suffolk Association- Invoice 26897</t>
  </si>
  <si>
    <t>Starting Balance 1/4/2023</t>
  </si>
  <si>
    <t>Total : Balance going forward</t>
  </si>
  <si>
    <t>Suffolk County Council Invoice 9529496</t>
  </si>
  <si>
    <t>Suffolk Cloud - Web site Provider Inv 2023/076</t>
  </si>
  <si>
    <t>Brundish Web Site</t>
  </si>
  <si>
    <t>SALC Membership</t>
  </si>
  <si>
    <t>Clerks Salary</t>
  </si>
  <si>
    <t>Mid Suffolk District Invoice 2000162480</t>
  </si>
  <si>
    <t>SALC Payroll Services</t>
  </si>
  <si>
    <t>Parish Newsletter</t>
  </si>
  <si>
    <t>Jubilee Cost</t>
  </si>
  <si>
    <t>CIL Income</t>
  </si>
  <si>
    <t>VAT Return</t>
  </si>
  <si>
    <t>Litter</t>
  </si>
  <si>
    <t>Dog &amp;</t>
  </si>
  <si>
    <t>Tree &amp; Plaque</t>
  </si>
  <si>
    <t>2024/2025</t>
  </si>
  <si>
    <t>Brundish Parish Council Budget 2024-2025</t>
  </si>
  <si>
    <t>Litter &amp; Dog bin</t>
  </si>
  <si>
    <t>Totals</t>
  </si>
  <si>
    <t>Income</t>
  </si>
  <si>
    <t>CIL Infrastructure Expenditure</t>
  </si>
  <si>
    <t>Village Hall &amp; Carpark</t>
  </si>
  <si>
    <t>CIL Funds Available</t>
  </si>
  <si>
    <t>CIL Expenditure</t>
  </si>
  <si>
    <t>Brooks Joinery (Village Hall Main Door)</t>
  </si>
  <si>
    <t>Infrastructure</t>
  </si>
  <si>
    <t>G Western &amp; Partners (Village Hall Car Park)</t>
  </si>
  <si>
    <t>Brundish Parish Council Accounts 2023 -2024</t>
  </si>
  <si>
    <t>Payments &amp; Receipts to 31-03-2024</t>
  </si>
  <si>
    <t>Current Account Balances 31-08-2023</t>
  </si>
  <si>
    <t xml:space="preserve">Other income, grants, </t>
  </si>
  <si>
    <t>claimed</t>
  </si>
  <si>
    <t xml:space="preserve">Mid Suffolk Presept Payment 2 of 2 </t>
  </si>
  <si>
    <t>Jubilee /Corontion Costs</t>
  </si>
  <si>
    <t>Wilby Village Hall 50% of Coronation Lunch</t>
  </si>
  <si>
    <t>Coronation Lunch</t>
  </si>
  <si>
    <t>Grass Cutting</t>
  </si>
  <si>
    <t>N W Parsons - Grass Cutting</t>
  </si>
  <si>
    <t>K A Churchman (Village Hall Door)</t>
  </si>
  <si>
    <t>The Tank Shop Invoice 932 (New Oil Tank)</t>
  </si>
  <si>
    <t>Fitting VH Door</t>
  </si>
  <si>
    <t>Data Protection Certificate Inv ZB395917</t>
  </si>
  <si>
    <t xml:space="preserve">ICO Data Protection </t>
  </si>
  <si>
    <t xml:space="preserve">Defib Battery </t>
  </si>
  <si>
    <t>Community Heartbeat Inv 18669 Defib Battery</t>
  </si>
  <si>
    <t xml:space="preserve">Credit Note from The Tank Shop </t>
  </si>
  <si>
    <t>Credit note</t>
  </si>
  <si>
    <t>Gallagher Hiscock Insurance Renewal</t>
  </si>
  <si>
    <t>SALC Audit</t>
  </si>
  <si>
    <t>Suffolk Association Inv 27590</t>
  </si>
  <si>
    <t>Brundish Village Hall</t>
  </si>
  <si>
    <t>Village Hall Hire</t>
  </si>
  <si>
    <t>Possible Battery Renewal</t>
  </si>
  <si>
    <t>Nothing expected due to Clerks Threshhold</t>
  </si>
  <si>
    <t>Could be loweras we will look for a new provider</t>
  </si>
  <si>
    <t>May use contrator for grass cutting</t>
  </si>
  <si>
    <t>£4259 plus 5% £4471</t>
  </si>
  <si>
    <t>Nothing Expected</t>
  </si>
  <si>
    <t>Proceeds to Church/VH/Air Ambulance</t>
  </si>
  <si>
    <t>Barrobol Estate (Christmas Tree- Village hall)</t>
  </si>
  <si>
    <t>Christmas Tree</t>
  </si>
  <si>
    <t>Euro Loo Cost (reimbursment Neil Parsons)</t>
  </si>
  <si>
    <t>Euro Loo</t>
  </si>
  <si>
    <t xml:space="preserve">Mid Suffolk District Invoice 2000172984 </t>
  </si>
  <si>
    <t>Parish Elections</t>
  </si>
  <si>
    <t>Mid Suffolk Citizens advice Donation</t>
  </si>
  <si>
    <t>Citizens advice</t>
  </si>
  <si>
    <t>Amanda Austin Salary - Brundish Clerk</t>
  </si>
  <si>
    <t>Amanda Austin Expenses - Brundish Clerk</t>
  </si>
  <si>
    <t>Clerks Expenses</t>
  </si>
  <si>
    <t>MH Goals Ltd - Goal for Village Green</t>
  </si>
  <si>
    <t>Goal Village Green</t>
  </si>
  <si>
    <t>Suffolk Association- Invoice 27566</t>
  </si>
  <si>
    <t>Training (KC)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</si>
</sst>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0" fillId="0" borderId="3" xfId="0" applyBorder="1"/>
    <xf numFmtId="0" fontId="3" fillId="2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0" borderId="6" xfId="0" applyBorder="1"/>
    <xf numFmtId="0" fontId="6" fillId="0" borderId="4" xfId="0" applyFont="1" applyBorder="1" applyAlignment="1">
      <alignment vertical="center" wrapText="1"/>
    </xf>
    <xf numFmtId="44" fontId="0" fillId="2" borderId="4" xfId="1" applyFont="1" applyFill="1" applyBorder="1"/>
    <xf numFmtId="44" fontId="0" fillId="3" borderId="4" xfId="1" applyFont="1" applyFill="1" applyBorder="1"/>
    <xf numFmtId="0" fontId="0" fillId="0" borderId="2" xfId="0" applyBorder="1"/>
    <xf numFmtId="0" fontId="6" fillId="0" borderId="2" xfId="0" applyFont="1" applyBorder="1" applyAlignment="1">
      <alignment vertical="center" wrapText="1"/>
    </xf>
    <xf numFmtId="44" fontId="0" fillId="2" borderId="2" xfId="1" applyFont="1" applyFill="1" applyBorder="1"/>
    <xf numFmtId="44" fontId="0" fillId="3" borderId="2" xfId="1" applyFont="1" applyFill="1" applyBorder="1"/>
    <xf numFmtId="0" fontId="5" fillId="0" borderId="2" xfId="0" applyFont="1" applyBorder="1" applyAlignment="1">
      <alignment vertical="center" wrapText="1"/>
    </xf>
    <xf numFmtId="44" fontId="3" fillId="2" borderId="2" xfId="1" applyFont="1" applyFill="1" applyBorder="1"/>
    <xf numFmtId="44" fontId="3" fillId="3" borderId="2" xfId="1" applyFont="1" applyFill="1" applyBorder="1"/>
    <xf numFmtId="0" fontId="5" fillId="0" borderId="0" xfId="0" applyFont="1" applyAlignment="1">
      <alignment vertical="center" wrapText="1"/>
    </xf>
    <xf numFmtId="44" fontId="3" fillId="2" borderId="0" xfId="1" applyFont="1" applyFill="1" applyBorder="1"/>
    <xf numFmtId="44" fontId="3" fillId="3" borderId="0" xfId="1" applyFont="1" applyFill="1" applyBorder="1"/>
    <xf numFmtId="0" fontId="3" fillId="0" borderId="3" xfId="0" applyFont="1" applyBorder="1" applyAlignment="1">
      <alignment horizontal="center"/>
    </xf>
    <xf numFmtId="0" fontId="7" fillId="0" borderId="7" xfId="0" applyFont="1" applyBorder="1" applyAlignment="1">
      <alignment vertical="center" wrapText="1"/>
    </xf>
    <xf numFmtId="0" fontId="0" fillId="0" borderId="4" xfId="0" applyBorder="1"/>
    <xf numFmtId="44" fontId="0" fillId="0" borderId="2" xfId="0" applyNumberFormat="1" applyBorder="1"/>
    <xf numFmtId="0" fontId="8" fillId="0" borderId="2" xfId="0" applyFont="1" applyBorder="1"/>
    <xf numFmtId="44" fontId="9" fillId="2" borderId="2" xfId="1" applyFont="1" applyFill="1" applyBorder="1"/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4" fontId="0" fillId="0" borderId="0" xfId="0" applyNumberFormat="1"/>
    <xf numFmtId="44" fontId="3" fillId="0" borderId="1" xfId="0" applyNumberFormat="1" applyFont="1" applyBorder="1"/>
    <xf numFmtId="4" fontId="0" fillId="0" borderId="0" xfId="0" applyNumberFormat="1"/>
    <xf numFmtId="4" fontId="0" fillId="0" borderId="1" xfId="0" applyNumberFormat="1" applyBorder="1"/>
    <xf numFmtId="0" fontId="3" fillId="0" borderId="0" xfId="0" applyFont="1" applyAlignment="1">
      <alignment horizontal="right"/>
    </xf>
    <xf numFmtId="44" fontId="3" fillId="2" borderId="1" xfId="1" applyFont="1" applyFill="1" applyBorder="1"/>
    <xf numFmtId="0" fontId="6" fillId="0" borderId="0" xfId="0" applyFont="1" applyAlignment="1">
      <alignment vertical="center" wrapText="1"/>
    </xf>
    <xf numFmtId="4" fontId="3" fillId="0" borderId="1" xfId="0" applyNumberFormat="1" applyFont="1" applyBorder="1"/>
    <xf numFmtId="14" fontId="0" fillId="0" borderId="0" xfId="0" applyNumberFormat="1"/>
    <xf numFmtId="8" fontId="4" fillId="0" borderId="0" xfId="0" applyNumberFormat="1" applyFont="1"/>
    <xf numFmtId="0" fontId="0" fillId="4" borderId="0" xfId="0" applyFill="1"/>
    <xf numFmtId="0" fontId="3" fillId="4" borderId="0" xfId="0" applyFont="1" applyFill="1" applyAlignment="1">
      <alignment horizontal="center"/>
    </xf>
    <xf numFmtId="0" fontId="3" fillId="4" borderId="0" xfId="0" applyFont="1" applyFill="1"/>
    <xf numFmtId="0" fontId="0" fillId="0" borderId="0" xfId="0" applyAlignment="1">
      <alignment horizontal="left"/>
    </xf>
    <xf numFmtId="164" fontId="0" fillId="0" borderId="0" xfId="0" applyNumberFormat="1"/>
    <xf numFmtId="0" fontId="3" fillId="0" borderId="0" xfId="0" applyFont="1" applyAlignment="1">
      <alignment horizontal="center"/>
    </xf>
    <xf numFmtId="164" fontId="4" fillId="0" borderId="0" xfId="0" applyNumberFormat="1" applyFont="1"/>
    <xf numFmtId="164" fontId="3" fillId="0" borderId="0" xfId="0" applyNumberFormat="1" applyFont="1"/>
    <xf numFmtId="8" fontId="0" fillId="0" borderId="0" xfId="0" applyNumberFormat="1"/>
    <xf numFmtId="44" fontId="0" fillId="2" borderId="2" xfId="1" applyFont="1" applyFill="1" applyBorder="1" applyAlignment="1">
      <alignment horizontal="right"/>
    </xf>
    <xf numFmtId="164" fontId="0" fillId="2" borderId="0" xfId="0" applyNumberFormat="1" applyFill="1"/>
    <xf numFmtId="0" fontId="0" fillId="2" borderId="0" xfId="0" applyFill="1"/>
    <xf numFmtId="164" fontId="3" fillId="4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164" fontId="3" fillId="2" borderId="2" xfId="0" applyNumberFormat="1" applyFont="1" applyFill="1" applyBorder="1" applyAlignment="1">
      <alignment horizontal="center"/>
    </xf>
    <xf numFmtId="14" fontId="0" fillId="0" borderId="2" xfId="0" applyNumberFormat="1" applyBorder="1"/>
    <xf numFmtId="164" fontId="0" fillId="0" borderId="2" xfId="0" applyNumberFormat="1" applyBorder="1"/>
    <xf numFmtId="164" fontId="4" fillId="2" borderId="2" xfId="0" applyNumberFormat="1" applyFont="1" applyFill="1" applyBorder="1"/>
    <xf numFmtId="14" fontId="3" fillId="2" borderId="2" xfId="0" applyNumberFormat="1" applyFont="1" applyFill="1" applyBorder="1" applyAlignment="1">
      <alignment horizontal="center"/>
    </xf>
    <xf numFmtId="14" fontId="3" fillId="0" borderId="2" xfId="0" applyNumberFormat="1" applyFont="1" applyBorder="1"/>
    <xf numFmtId="0" fontId="3" fillId="0" borderId="2" xfId="0" applyFont="1" applyBorder="1"/>
    <xf numFmtId="164" fontId="0" fillId="4" borderId="0" xfId="0" applyNumberFormat="1" applyFill="1"/>
    <xf numFmtId="164" fontId="3" fillId="4" borderId="0" xfId="0" applyNumberFormat="1" applyFont="1" applyFill="1"/>
    <xf numFmtId="164" fontId="3" fillId="2" borderId="2" xfId="0" applyNumberFormat="1" applyFont="1" applyFill="1" applyBorder="1"/>
    <xf numFmtId="164" fontId="3" fillId="0" borderId="2" xfId="0" applyNumberFormat="1" applyFont="1" applyBorder="1"/>
    <xf numFmtId="164" fontId="3" fillId="0" borderId="1" xfId="0" applyNumberFormat="1" applyFont="1" applyBorder="1"/>
    <xf numFmtId="14" fontId="3" fillId="0" borderId="0" xfId="0" applyNumberFormat="1" applyFont="1"/>
    <xf numFmtId="164" fontId="0" fillId="2" borderId="2" xfId="0" applyNumberFormat="1" applyFill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4" borderId="0" xfId="0" applyFill="1" applyAlignment="1">
      <alignment horizontal="left"/>
    </xf>
    <xf numFmtId="0" fontId="3" fillId="4" borderId="0" xfId="0" applyFont="1" applyFill="1" applyAlignment="1">
      <alignment horizontal="left"/>
    </xf>
    <xf numFmtId="0" fontId="0" fillId="0" borderId="2" xfId="0" applyBorder="1" applyAlignment="1">
      <alignment horizontal="left"/>
    </xf>
    <xf numFmtId="0" fontId="0" fillId="2" borderId="2" xfId="0" applyFill="1" applyBorder="1" applyAlignment="1">
      <alignment horizontal="left"/>
    </xf>
    <xf numFmtId="164" fontId="4" fillId="0" borderId="0" xfId="0" applyNumberFormat="1" applyFont="1" applyAlignment="1">
      <alignment horizontal="center"/>
    </xf>
    <xf numFmtId="164" fontId="3" fillId="2" borderId="8" xfId="0" applyNumberFormat="1" applyFont="1" applyFill="1" applyBorder="1"/>
    <xf numFmtId="0" fontId="3" fillId="0" borderId="8" xfId="0" applyFont="1" applyBorder="1" applyAlignment="1">
      <alignment horizontal="left"/>
    </xf>
    <xf numFmtId="0" fontId="3" fillId="4" borderId="10" xfId="0" applyFont="1" applyFill="1" applyBorder="1"/>
    <xf numFmtId="0" fontId="3" fillId="4" borderId="11" xfId="0" applyFont="1" applyFill="1" applyBorder="1" applyAlignment="1">
      <alignment horizontal="center"/>
    </xf>
    <xf numFmtId="164" fontId="3" fillId="4" borderId="12" xfId="0" applyNumberFormat="1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14" xfId="0" applyFont="1" applyFill="1" applyBorder="1"/>
    <xf numFmtId="0" fontId="3" fillId="4" borderId="14" xfId="0" applyFont="1" applyFill="1" applyBorder="1" applyAlignment="1">
      <alignment horizontal="left"/>
    </xf>
    <xf numFmtId="164" fontId="3" fillId="4" borderId="13" xfId="0" applyNumberFormat="1" applyFont="1" applyFill="1" applyBorder="1" applyAlignment="1">
      <alignment horizontal="center"/>
    </xf>
    <xf numFmtId="164" fontId="3" fillId="4" borderId="14" xfId="0" applyNumberFormat="1" applyFont="1" applyFill="1" applyBorder="1" applyAlignment="1">
      <alignment horizontal="center"/>
    </xf>
    <xf numFmtId="0" fontId="3" fillId="4" borderId="13" xfId="0" applyFont="1" applyFill="1" applyBorder="1"/>
    <xf numFmtId="0" fontId="3" fillId="4" borderId="14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9" xfId="0" applyFont="1" applyFill="1" applyBorder="1"/>
    <xf numFmtId="164" fontId="3" fillId="4" borderId="10" xfId="0" applyNumberFormat="1" applyFont="1" applyFill="1" applyBorder="1"/>
    <xf numFmtId="0" fontId="3" fillId="4" borderId="13" xfId="0" applyFont="1" applyFill="1" applyBorder="1" applyAlignment="1">
      <alignment horizontal="left"/>
    </xf>
    <xf numFmtId="0" fontId="3" fillId="0" borderId="3" xfId="0" applyFont="1" applyBorder="1"/>
    <xf numFmtId="164" fontId="3" fillId="0" borderId="3" xfId="0" applyNumberFormat="1" applyFont="1" applyBorder="1"/>
    <xf numFmtId="164" fontId="3" fillId="2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2" borderId="3" xfId="0" applyFont="1" applyFill="1" applyBorder="1"/>
    <xf numFmtId="8" fontId="3" fillId="0" borderId="2" xfId="0" applyNumberFormat="1" applyFont="1" applyBorder="1"/>
    <xf numFmtId="8" fontId="0" fillId="2" borderId="2" xfId="1" applyNumberFormat="1" applyFont="1" applyFill="1" applyBorder="1"/>
    <xf numFmtId="6" fontId="0" fillId="2" borderId="4" xfId="1" applyNumberFormat="1" applyFont="1" applyFill="1" applyBorder="1"/>
    <xf numFmtId="8" fontId="3" fillId="0" borderId="2" xfId="0" applyNumberFormat="1" applyFont="1" applyBorder="1" applyAlignment="1">
      <alignment horizontal="right"/>
    </xf>
  </cellXfs>
  <cellStyles count="3">
    <cellStyle name="Currency" xfId="1" builtinId="4"/>
    <cellStyle name="Currency 2" xfId="2" xr:uid="{D1179866-D2E9-40E2-BD04-A412F122DD7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02D68-A444-4421-9020-D5CD7244B246}">
  <sheetPr>
    <pageSetUpPr fitToPage="1"/>
  </sheetPr>
  <dimension ref="A1:E59"/>
  <sheetViews>
    <sheetView tabSelected="1" topLeftCell="A22" workbookViewId="0">
      <selection activeCell="B55" sqref="B55"/>
    </sheetView>
  </sheetViews>
  <sheetFormatPr defaultRowHeight="14.25" customHeight="1" x14ac:dyDescent="0.3"/>
  <cols>
    <col min="1" max="1" width="42.44140625" customWidth="1"/>
    <col min="2" max="2" width="16.88671875" customWidth="1"/>
    <col min="3" max="3" width="19.33203125" customWidth="1"/>
    <col min="4" max="4" width="33" customWidth="1"/>
    <col min="5" max="5" width="11.33203125" bestFit="1" customWidth="1"/>
  </cols>
  <sheetData>
    <row r="1" spans="1:4" ht="14.25" customHeight="1" x14ac:dyDescent="0.3">
      <c r="A1" s="2" t="s">
        <v>119</v>
      </c>
    </row>
    <row r="2" spans="1:4" ht="14.25" customHeight="1" x14ac:dyDescent="0.3">
      <c r="A2" s="3"/>
    </row>
    <row r="3" spans="1:4" ht="14.25" customHeight="1" x14ac:dyDescent="0.3">
      <c r="A3" s="3" t="s">
        <v>31</v>
      </c>
      <c r="B3" s="36">
        <v>16435.150000000001</v>
      </c>
      <c r="C3" s="36"/>
    </row>
    <row r="4" spans="1:4" ht="14.25" customHeight="1" x14ac:dyDescent="0.3">
      <c r="A4" s="3"/>
    </row>
    <row r="5" spans="1:4" ht="14.25" customHeight="1" thickBot="1" x14ac:dyDescent="0.35">
      <c r="A5" s="38" t="s">
        <v>27</v>
      </c>
      <c r="B5" s="37">
        <f>SUM(B3:B4)</f>
        <v>16435.150000000001</v>
      </c>
      <c r="C5" s="37"/>
    </row>
    <row r="6" spans="1:4" ht="14.25" customHeight="1" thickTop="1" x14ac:dyDescent="0.3">
      <c r="A6" s="3"/>
    </row>
    <row r="7" spans="1:4" ht="14.25" customHeight="1" x14ac:dyDescent="0.3">
      <c r="A7" s="3"/>
    </row>
    <row r="8" spans="1:4" ht="14.25" customHeight="1" x14ac:dyDescent="0.3">
      <c r="A8" s="4"/>
      <c r="B8" s="5" t="s">
        <v>77</v>
      </c>
      <c r="C8" s="6" t="s">
        <v>77</v>
      </c>
      <c r="D8" s="7" t="s">
        <v>23</v>
      </c>
    </row>
    <row r="9" spans="1:4" ht="14.25" customHeight="1" x14ac:dyDescent="0.3">
      <c r="A9" s="8" t="s">
        <v>0</v>
      </c>
      <c r="B9" s="9" t="s">
        <v>28</v>
      </c>
      <c r="C9" s="10" t="s">
        <v>25</v>
      </c>
      <c r="D9" s="11"/>
    </row>
    <row r="10" spans="1:4" ht="14.25" customHeight="1" x14ac:dyDescent="0.3">
      <c r="A10" s="12" t="s">
        <v>1</v>
      </c>
      <c r="B10" s="13">
        <v>4259</v>
      </c>
      <c r="C10" s="14">
        <v>4259</v>
      </c>
      <c r="D10" s="15"/>
    </row>
    <row r="11" spans="1:4" ht="14.25" customHeight="1" x14ac:dyDescent="0.3">
      <c r="A11" s="16" t="s">
        <v>2</v>
      </c>
      <c r="B11" s="17">
        <v>568.76</v>
      </c>
      <c r="C11" s="18">
        <v>500</v>
      </c>
      <c r="D11" s="15" t="s">
        <v>123</v>
      </c>
    </row>
    <row r="12" spans="1:4" ht="14.25" customHeight="1" x14ac:dyDescent="0.3">
      <c r="A12" s="16" t="s">
        <v>17</v>
      </c>
      <c r="B12" s="17">
        <v>8345.7999999999993</v>
      </c>
      <c r="C12" s="18">
        <v>8345</v>
      </c>
      <c r="D12" s="15"/>
    </row>
    <row r="13" spans="1:4" ht="14.25" customHeight="1" x14ac:dyDescent="0.3">
      <c r="A13" s="16" t="s">
        <v>26</v>
      </c>
      <c r="B13" s="17"/>
      <c r="C13" s="18">
        <v>270</v>
      </c>
      <c r="D13" s="15" t="s">
        <v>29</v>
      </c>
    </row>
    <row r="14" spans="1:4" ht="14.25" customHeight="1" x14ac:dyDescent="0.3">
      <c r="A14" s="15" t="s">
        <v>122</v>
      </c>
      <c r="B14" s="17">
        <v>90</v>
      </c>
      <c r="C14" s="18">
        <v>300</v>
      </c>
      <c r="D14" s="15"/>
    </row>
    <row r="15" spans="1:4" ht="14.25" customHeight="1" x14ac:dyDescent="0.3">
      <c r="A15" s="19" t="s">
        <v>3</v>
      </c>
      <c r="B15" s="20">
        <f>SUM(B10:B14)</f>
        <v>13263.56</v>
      </c>
      <c r="C15" s="21">
        <f>SUM(C10:C14)</f>
        <v>13674</v>
      </c>
      <c r="D15" s="15"/>
    </row>
    <row r="16" spans="1:4" ht="14.25" customHeight="1" x14ac:dyDescent="0.3">
      <c r="A16" s="22"/>
      <c r="B16" s="23"/>
      <c r="C16" s="24"/>
    </row>
    <row r="17" spans="1:4" ht="14.25" customHeight="1" x14ac:dyDescent="0.3">
      <c r="A17" s="22"/>
      <c r="B17" s="23"/>
      <c r="C17" s="24"/>
    </row>
    <row r="18" spans="1:4" ht="14.25" customHeight="1" x14ac:dyDescent="0.3">
      <c r="A18" s="4"/>
      <c r="B18" s="5" t="s">
        <v>77</v>
      </c>
      <c r="C18" s="6" t="s">
        <v>77</v>
      </c>
      <c r="D18" s="25" t="s">
        <v>15</v>
      </c>
    </row>
    <row r="19" spans="1:4" ht="14.25" customHeight="1" x14ac:dyDescent="0.3">
      <c r="A19" s="26" t="s">
        <v>4</v>
      </c>
      <c r="B19" s="9" t="s">
        <v>28</v>
      </c>
      <c r="C19" s="10" t="s">
        <v>25</v>
      </c>
      <c r="D19" s="27"/>
    </row>
    <row r="20" spans="1:4" ht="14.25" customHeight="1" x14ac:dyDescent="0.3">
      <c r="A20" s="16" t="s">
        <v>16</v>
      </c>
      <c r="B20" s="17">
        <v>1573</v>
      </c>
      <c r="C20" s="18">
        <v>1600</v>
      </c>
      <c r="D20" s="15"/>
    </row>
    <row r="21" spans="1:4" ht="14.25" customHeight="1" x14ac:dyDescent="0.3">
      <c r="A21" s="16" t="s">
        <v>5</v>
      </c>
      <c r="B21" s="17">
        <v>0</v>
      </c>
      <c r="C21" s="18" t="s">
        <v>81</v>
      </c>
      <c r="D21" s="28"/>
    </row>
    <row r="22" spans="1:4" ht="14.25" customHeight="1" x14ac:dyDescent="0.3">
      <c r="A22" s="16" t="s">
        <v>21</v>
      </c>
      <c r="B22" s="17">
        <v>9.98</v>
      </c>
      <c r="C22" s="18">
        <v>100</v>
      </c>
      <c r="D22" s="15"/>
    </row>
    <row r="23" spans="1:4" ht="14.25" customHeight="1" x14ac:dyDescent="0.3">
      <c r="A23" s="16" t="s">
        <v>6</v>
      </c>
      <c r="B23" s="17"/>
      <c r="C23" s="18">
        <v>0</v>
      </c>
      <c r="D23" s="15"/>
    </row>
    <row r="24" spans="1:4" ht="14.25" customHeight="1" x14ac:dyDescent="0.3">
      <c r="A24" s="16" t="s">
        <v>22</v>
      </c>
      <c r="B24" s="30">
        <v>202.8</v>
      </c>
      <c r="C24" s="18">
        <v>250</v>
      </c>
      <c r="D24" s="15"/>
    </row>
    <row r="25" spans="1:4" ht="14.25" customHeight="1" x14ac:dyDescent="0.3">
      <c r="A25" s="16" t="s">
        <v>7</v>
      </c>
      <c r="B25" s="17">
        <v>267</v>
      </c>
      <c r="C25" s="18">
        <v>250</v>
      </c>
      <c r="D25" s="15"/>
    </row>
    <row r="26" spans="1:4" ht="14.25" customHeight="1" x14ac:dyDescent="0.3">
      <c r="A26" s="16" t="s">
        <v>8</v>
      </c>
      <c r="B26" s="17">
        <v>522.49</v>
      </c>
      <c r="C26" s="18">
        <v>550</v>
      </c>
      <c r="D26" s="15"/>
    </row>
    <row r="27" spans="1:4" ht="14.25" customHeight="1" x14ac:dyDescent="0.3">
      <c r="A27" s="16" t="s">
        <v>9</v>
      </c>
      <c r="B27" s="17">
        <v>40</v>
      </c>
      <c r="C27" s="18">
        <v>45</v>
      </c>
      <c r="D27" s="15"/>
    </row>
    <row r="28" spans="1:4" ht="14.25" customHeight="1" x14ac:dyDescent="0.3">
      <c r="A28" s="16" t="s">
        <v>10</v>
      </c>
      <c r="B28" s="17">
        <v>126.3</v>
      </c>
      <c r="C28" s="18">
        <v>0</v>
      </c>
      <c r="D28" s="15"/>
    </row>
    <row r="29" spans="1:4" ht="14.25" customHeight="1" x14ac:dyDescent="0.3">
      <c r="A29" s="16" t="s">
        <v>11</v>
      </c>
      <c r="B29" s="17">
        <v>1616.72</v>
      </c>
      <c r="C29" s="18">
        <v>500</v>
      </c>
      <c r="D29" s="15"/>
    </row>
    <row r="30" spans="1:4" ht="14.25" customHeight="1" x14ac:dyDescent="0.3">
      <c r="A30" s="16" t="s">
        <v>18</v>
      </c>
      <c r="B30" s="17">
        <v>85.09</v>
      </c>
      <c r="C30" s="18">
        <v>2000</v>
      </c>
      <c r="D30" s="15"/>
    </row>
    <row r="31" spans="1:4" ht="14.25" customHeight="1" x14ac:dyDescent="0.3">
      <c r="A31" s="16" t="s">
        <v>30</v>
      </c>
      <c r="B31" s="30">
        <v>181.37</v>
      </c>
      <c r="C31" s="18">
        <v>200</v>
      </c>
      <c r="D31" s="29"/>
    </row>
    <row r="32" spans="1:4" ht="14.25" customHeight="1" x14ac:dyDescent="0.3">
      <c r="A32" s="16" t="s">
        <v>109</v>
      </c>
      <c r="B32" s="30">
        <v>55.84</v>
      </c>
      <c r="C32" s="18">
        <v>100</v>
      </c>
      <c r="D32" s="15" t="s">
        <v>75</v>
      </c>
    </row>
    <row r="33" spans="1:4" ht="14.25" customHeight="1" x14ac:dyDescent="0.3">
      <c r="A33" s="16" t="s">
        <v>13</v>
      </c>
      <c r="B33" s="17">
        <v>72</v>
      </c>
      <c r="C33" s="18">
        <v>200</v>
      </c>
      <c r="D33" s="15"/>
    </row>
    <row r="34" spans="1:4" ht="14.25" customHeight="1" x14ac:dyDescent="0.3">
      <c r="A34" s="16" t="s">
        <v>19</v>
      </c>
      <c r="B34" s="17">
        <v>120</v>
      </c>
      <c r="C34" s="18">
        <v>120</v>
      </c>
      <c r="D34" s="15"/>
    </row>
    <row r="35" spans="1:4" ht="14.25" customHeight="1" x14ac:dyDescent="0.3">
      <c r="A35" s="16" t="s">
        <v>14</v>
      </c>
      <c r="B35" s="104">
        <v>255</v>
      </c>
      <c r="C35" s="18">
        <v>65</v>
      </c>
      <c r="D35" s="15"/>
    </row>
    <row r="36" spans="1:4" ht="14.25" customHeight="1" x14ac:dyDescent="0.3">
      <c r="A36" s="31" t="s">
        <v>125</v>
      </c>
      <c r="B36" s="17">
        <v>303.93</v>
      </c>
      <c r="C36" s="18">
        <v>100</v>
      </c>
      <c r="D36" s="15" t="s">
        <v>106</v>
      </c>
    </row>
    <row r="37" spans="1:4" ht="14.25" customHeight="1" x14ac:dyDescent="0.3">
      <c r="A37" s="31" t="s">
        <v>112</v>
      </c>
      <c r="B37" s="17">
        <v>9990</v>
      </c>
      <c r="C37" s="18">
        <v>12535</v>
      </c>
      <c r="D37" s="15" t="s">
        <v>113</v>
      </c>
    </row>
    <row r="38" spans="1:4" ht="14.25" customHeight="1" x14ac:dyDescent="0.3">
      <c r="A38" s="16" t="s">
        <v>20</v>
      </c>
      <c r="B38" s="17">
        <v>300</v>
      </c>
      <c r="C38" s="18">
        <v>100</v>
      </c>
      <c r="D38" s="15"/>
    </row>
    <row r="39" spans="1:4" ht="14.25" customHeight="1" x14ac:dyDescent="0.3">
      <c r="A39" s="32" t="s">
        <v>3</v>
      </c>
      <c r="B39" s="20">
        <f>SUM(B20:B38)</f>
        <v>15721.52</v>
      </c>
      <c r="C39" s="21">
        <f>SUM(C20:C38)</f>
        <v>18715</v>
      </c>
      <c r="D39" s="15"/>
    </row>
    <row r="40" spans="1:4" ht="14.25" customHeight="1" x14ac:dyDescent="0.3">
      <c r="A40" s="33"/>
      <c r="B40" s="23"/>
      <c r="C40" s="23"/>
      <c r="D40" s="23"/>
    </row>
    <row r="41" spans="1:4" ht="14.25" customHeight="1" x14ac:dyDescent="0.3">
      <c r="A41" s="33"/>
      <c r="B41" s="23"/>
      <c r="C41" s="23"/>
      <c r="D41" s="23"/>
    </row>
    <row r="42" spans="1:4" ht="14.25" customHeight="1" x14ac:dyDescent="0.3">
      <c r="A42" s="2" t="s">
        <v>120</v>
      </c>
    </row>
    <row r="43" spans="1:4" ht="14.25" customHeight="1" x14ac:dyDescent="0.3">
      <c r="A43" t="s">
        <v>33</v>
      </c>
      <c r="B43" s="34">
        <f>B15</f>
        <v>13263.56</v>
      </c>
    </row>
    <row r="44" spans="1:4" ht="14.25" customHeight="1" x14ac:dyDescent="0.3">
      <c r="A44" t="s">
        <v>34</v>
      </c>
      <c r="B44" s="34">
        <f>B39</f>
        <v>15721.52</v>
      </c>
    </row>
    <row r="46" spans="1:4" ht="14.25" customHeight="1" thickBot="1" x14ac:dyDescent="0.35">
      <c r="A46" s="2" t="s">
        <v>121</v>
      </c>
      <c r="B46" s="39">
        <f>B5+B43-B44</f>
        <v>13977.189999999999</v>
      </c>
      <c r="C46" s="23"/>
      <c r="D46" s="23"/>
    </row>
    <row r="47" spans="1:4" ht="14.25" customHeight="1" thickTop="1" x14ac:dyDescent="0.3">
      <c r="A47" s="2"/>
      <c r="B47" s="23"/>
      <c r="C47" s="23"/>
      <c r="D47" s="23"/>
    </row>
    <row r="48" spans="1:4" ht="14.25" customHeight="1" x14ac:dyDescent="0.3">
      <c r="A48" s="2" t="s">
        <v>32</v>
      </c>
      <c r="B48" s="23"/>
      <c r="C48" s="23"/>
      <c r="D48" s="23"/>
    </row>
    <row r="49" spans="1:5" ht="14.25" customHeight="1" x14ac:dyDescent="0.3">
      <c r="A49" t="s">
        <v>35</v>
      </c>
      <c r="B49" s="34">
        <f>B46</f>
        <v>13977.189999999999</v>
      </c>
      <c r="C49" s="3"/>
    </row>
    <row r="50" spans="1:5" ht="14.25" customHeight="1" thickBot="1" x14ac:dyDescent="0.35">
      <c r="A50" s="3" t="s">
        <v>27</v>
      </c>
      <c r="B50" s="35">
        <f>SUM(B49:B49)</f>
        <v>13977.189999999999</v>
      </c>
      <c r="E50" s="34"/>
    </row>
    <row r="51" spans="1:5" ht="14.25" customHeight="1" thickTop="1" x14ac:dyDescent="0.3"/>
    <row r="52" spans="1:5" ht="14.25" customHeight="1" x14ac:dyDescent="0.3">
      <c r="A52" s="22" t="s">
        <v>38</v>
      </c>
    </row>
    <row r="53" spans="1:5" ht="14.25" customHeight="1" x14ac:dyDescent="0.3">
      <c r="A53" s="40" t="s">
        <v>11</v>
      </c>
      <c r="B53" s="36">
        <v>3557.18</v>
      </c>
      <c r="C53" s="1"/>
      <c r="D53" s="1"/>
    </row>
    <row r="54" spans="1:5" ht="14.25" customHeight="1" x14ac:dyDescent="0.3">
      <c r="A54" t="s">
        <v>114</v>
      </c>
      <c r="B54" s="36">
        <v>4602.3999999999996</v>
      </c>
    </row>
    <row r="55" spans="1:5" ht="14.25" customHeight="1" x14ac:dyDescent="0.3">
      <c r="A55" t="s">
        <v>36</v>
      </c>
      <c r="B55" s="36">
        <v>1500</v>
      </c>
    </row>
    <row r="56" spans="1:5" ht="14.25" customHeight="1" thickBot="1" x14ac:dyDescent="0.35">
      <c r="A56" s="3" t="s">
        <v>37</v>
      </c>
      <c r="B56" s="41">
        <f>SUM(B53:B55)</f>
        <v>9659.58</v>
      </c>
    </row>
    <row r="57" spans="1:5" ht="14.25" customHeight="1" thickTop="1" x14ac:dyDescent="0.3"/>
    <row r="58" spans="1:5" ht="14.25" customHeight="1" thickBot="1" x14ac:dyDescent="0.35">
      <c r="A58" s="3" t="s">
        <v>39</v>
      </c>
      <c r="B58" s="35">
        <f>B50-B56</f>
        <v>4317.6099999999988</v>
      </c>
    </row>
    <row r="59" spans="1:5" ht="14.25" customHeight="1" thickTop="1" x14ac:dyDescent="0.3"/>
  </sheetData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9502F-2352-4304-A2E3-AEC6FD62A5CE}">
  <dimension ref="A1:Y64"/>
  <sheetViews>
    <sheetView topLeftCell="A12" workbookViewId="0">
      <selection activeCell="G19" sqref="G19"/>
    </sheetView>
  </sheetViews>
  <sheetFormatPr defaultRowHeight="14.4" x14ac:dyDescent="0.3"/>
  <cols>
    <col min="1" max="1" width="11.109375" customWidth="1"/>
    <col min="2" max="2" width="44.21875" customWidth="1"/>
    <col min="3" max="3" width="14.77734375" style="48" bestFit="1" customWidth="1"/>
    <col min="4" max="4" width="9.77734375" customWidth="1"/>
    <col min="5" max="5" width="18.21875" style="47" bestFit="1" customWidth="1"/>
    <col min="6" max="6" width="9.77734375" style="48" bestFit="1" customWidth="1"/>
    <col min="9" max="9" width="9.88671875" bestFit="1" customWidth="1"/>
    <col min="10" max="10" width="10.44140625" style="48" customWidth="1"/>
    <col min="11" max="11" width="10.44140625" style="48" bestFit="1" customWidth="1"/>
    <col min="12" max="13" width="10.109375" style="48" bestFit="1" customWidth="1"/>
    <col min="14" max="14" width="11.21875" customWidth="1"/>
    <col min="15" max="15" width="9.88671875" bestFit="1" customWidth="1"/>
    <col min="17" max="17" width="8.88671875" style="98"/>
    <col min="19" max="19" width="8.88671875" style="48"/>
    <col min="23" max="23" width="12.5546875" bestFit="1" customWidth="1"/>
    <col min="25" max="25" width="11.77734375" bestFit="1" customWidth="1"/>
  </cols>
  <sheetData>
    <row r="1" spans="1:24" x14ac:dyDescent="0.3">
      <c r="A1" s="2" t="s">
        <v>42</v>
      </c>
      <c r="C1" s="50"/>
      <c r="D1" s="2"/>
    </row>
    <row r="2" spans="1:24" x14ac:dyDescent="0.3">
      <c r="A2" s="3" t="s">
        <v>86</v>
      </c>
    </row>
    <row r="3" spans="1:24" x14ac:dyDescent="0.3">
      <c r="B3" s="3" t="s">
        <v>91</v>
      </c>
      <c r="C3" s="68">
        <v>16435.150000000001</v>
      </c>
      <c r="D3" s="48"/>
    </row>
    <row r="4" spans="1:24" x14ac:dyDescent="0.3">
      <c r="B4" s="2"/>
      <c r="C4" s="50"/>
      <c r="D4" s="43"/>
    </row>
    <row r="5" spans="1:24" x14ac:dyDescent="0.3">
      <c r="A5" s="44"/>
      <c r="B5" s="44"/>
      <c r="C5" s="66"/>
      <c r="D5" s="44"/>
      <c r="E5" s="74"/>
      <c r="F5" s="56" t="s">
        <v>43</v>
      </c>
      <c r="G5" s="46"/>
      <c r="H5" s="44"/>
      <c r="I5" s="44"/>
      <c r="J5" s="56" t="s">
        <v>80</v>
      </c>
      <c r="K5" s="66"/>
      <c r="L5" s="66"/>
      <c r="M5" s="66"/>
      <c r="N5" s="45" t="s">
        <v>44</v>
      </c>
      <c r="O5" s="45" t="s">
        <v>45</v>
      </c>
      <c r="P5" s="45" t="s">
        <v>46</v>
      </c>
      <c r="Q5" s="56" t="s">
        <v>59</v>
      </c>
      <c r="R5" s="45" t="s">
        <v>105</v>
      </c>
      <c r="S5" s="56" t="s">
        <v>59</v>
      </c>
      <c r="T5" s="44"/>
      <c r="U5" s="45" t="s">
        <v>45</v>
      </c>
      <c r="V5" s="45" t="s">
        <v>72</v>
      </c>
      <c r="W5" s="44" t="s">
        <v>17</v>
      </c>
      <c r="X5" s="44"/>
    </row>
    <row r="6" spans="1:24" x14ac:dyDescent="0.3">
      <c r="A6" s="45" t="s">
        <v>40</v>
      </c>
      <c r="B6" s="46" t="s">
        <v>47</v>
      </c>
      <c r="C6" s="67" t="s">
        <v>48</v>
      </c>
      <c r="D6" s="45" t="s">
        <v>49</v>
      </c>
      <c r="E6" s="75" t="s">
        <v>41</v>
      </c>
      <c r="F6" s="56" t="s">
        <v>50</v>
      </c>
      <c r="G6" s="46" t="s">
        <v>5</v>
      </c>
      <c r="H6" s="45" t="s">
        <v>51</v>
      </c>
      <c r="I6" s="45" t="s">
        <v>52</v>
      </c>
      <c r="J6" s="56" t="s">
        <v>53</v>
      </c>
      <c r="K6" s="56" t="s">
        <v>54</v>
      </c>
      <c r="L6" s="56" t="s">
        <v>55</v>
      </c>
      <c r="M6" s="56" t="s">
        <v>9</v>
      </c>
      <c r="N6" s="45" t="s">
        <v>56</v>
      </c>
      <c r="O6" s="45" t="s">
        <v>57</v>
      </c>
      <c r="P6" s="45" t="s">
        <v>58</v>
      </c>
      <c r="Q6" s="56" t="s">
        <v>63</v>
      </c>
      <c r="R6" s="45" t="s">
        <v>104</v>
      </c>
      <c r="S6" s="56" t="s">
        <v>13</v>
      </c>
      <c r="T6" s="45" t="s">
        <v>61</v>
      </c>
      <c r="U6" s="45" t="s">
        <v>62</v>
      </c>
      <c r="V6" s="45" t="s">
        <v>56</v>
      </c>
      <c r="W6" s="45" t="s">
        <v>117</v>
      </c>
      <c r="X6" s="45" t="s">
        <v>63</v>
      </c>
    </row>
    <row r="7" spans="1:24" x14ac:dyDescent="0.3">
      <c r="A7" s="45"/>
      <c r="B7" s="46"/>
      <c r="C7" s="67"/>
      <c r="D7" s="45"/>
      <c r="E7" s="75"/>
      <c r="F7" s="56"/>
      <c r="G7" s="46"/>
      <c r="H7" s="45"/>
      <c r="I7" s="45"/>
      <c r="J7" s="56"/>
      <c r="K7" s="56"/>
      <c r="L7" s="56"/>
      <c r="M7" s="56"/>
      <c r="N7" s="45"/>
      <c r="O7" s="45"/>
      <c r="P7" s="45"/>
      <c r="Q7" s="56"/>
      <c r="R7" s="45" t="s">
        <v>60</v>
      </c>
      <c r="S7" s="56"/>
      <c r="T7" s="45"/>
      <c r="U7" s="45"/>
      <c r="V7" s="45"/>
      <c r="W7" s="45"/>
      <c r="X7" s="45"/>
    </row>
    <row r="8" spans="1:24" s="55" customFormat="1" x14ac:dyDescent="0.3">
      <c r="A8" s="63">
        <v>45019</v>
      </c>
      <c r="B8" s="58" t="s">
        <v>82</v>
      </c>
      <c r="C8" s="68">
        <v>46.99</v>
      </c>
      <c r="D8" s="72"/>
      <c r="E8" s="77" t="s">
        <v>101</v>
      </c>
      <c r="F8" s="59"/>
      <c r="G8" s="58"/>
      <c r="H8" s="57"/>
      <c r="I8" s="57"/>
      <c r="J8" s="59"/>
      <c r="K8" s="59"/>
      <c r="L8" s="59"/>
      <c r="M8" s="59"/>
      <c r="N8" s="57"/>
      <c r="O8" s="57"/>
      <c r="P8" s="57"/>
      <c r="Q8" s="59"/>
      <c r="R8" s="57"/>
      <c r="S8" s="59"/>
      <c r="T8" s="57"/>
      <c r="U8" s="57"/>
      <c r="V8" s="68">
        <v>46.99</v>
      </c>
      <c r="W8" s="59"/>
      <c r="X8" s="57"/>
    </row>
    <row r="9" spans="1:24" s="55" customFormat="1" x14ac:dyDescent="0.3">
      <c r="A9" s="63">
        <v>45022</v>
      </c>
      <c r="B9" s="58" t="s">
        <v>83</v>
      </c>
      <c r="C9" s="68">
        <v>297</v>
      </c>
      <c r="D9" s="72"/>
      <c r="E9" s="76" t="s">
        <v>97</v>
      </c>
      <c r="F9" s="68">
        <v>297</v>
      </c>
      <c r="G9" s="58"/>
      <c r="H9" s="57"/>
      <c r="I9" s="57"/>
      <c r="J9" s="59"/>
      <c r="K9" s="59"/>
      <c r="L9" s="59"/>
      <c r="M9" s="59"/>
      <c r="N9" s="57"/>
      <c r="O9" s="57"/>
      <c r="P9" s="57"/>
      <c r="Q9" s="59"/>
      <c r="R9" s="57"/>
      <c r="S9" s="59"/>
      <c r="T9" s="57"/>
      <c r="U9" s="57"/>
      <c r="V9" s="57"/>
      <c r="W9" s="59"/>
      <c r="X9" s="57"/>
    </row>
    <row r="10" spans="1:24" s="55" customFormat="1" x14ac:dyDescent="0.3">
      <c r="A10" s="63">
        <v>45022</v>
      </c>
      <c r="B10" s="58" t="s">
        <v>84</v>
      </c>
      <c r="C10" s="68">
        <v>27</v>
      </c>
      <c r="D10" s="72">
        <v>4.5</v>
      </c>
      <c r="E10" s="77" t="s">
        <v>99</v>
      </c>
      <c r="F10" s="59"/>
      <c r="G10" s="58"/>
      <c r="H10" s="57"/>
      <c r="I10" s="57"/>
      <c r="J10" s="59"/>
      <c r="K10" s="59"/>
      <c r="L10" s="59"/>
      <c r="M10" s="59"/>
      <c r="N10" s="57"/>
      <c r="O10" s="57"/>
      <c r="P10" s="57"/>
      <c r="Q10" s="68">
        <v>27</v>
      </c>
      <c r="R10" s="57"/>
      <c r="S10" s="59"/>
      <c r="T10" s="57"/>
      <c r="U10" s="57"/>
      <c r="V10" s="57"/>
      <c r="W10" s="59"/>
      <c r="X10" s="57"/>
    </row>
    <row r="11" spans="1:24" s="55" customFormat="1" x14ac:dyDescent="0.3">
      <c r="A11" s="63">
        <v>45022</v>
      </c>
      <c r="B11" s="58" t="s">
        <v>85</v>
      </c>
      <c r="C11" s="68">
        <v>100</v>
      </c>
      <c r="D11" s="72"/>
      <c r="E11" s="77" t="s">
        <v>100</v>
      </c>
      <c r="F11" s="59"/>
      <c r="G11" s="58"/>
      <c r="H11" s="57"/>
      <c r="I11" s="57"/>
      <c r="J11" s="59"/>
      <c r="K11" s="59"/>
      <c r="L11" s="59"/>
      <c r="M11" s="59"/>
      <c r="N11" s="57"/>
      <c r="O11" s="57"/>
      <c r="P11" s="57"/>
      <c r="Q11" s="59"/>
      <c r="R11" s="57"/>
      <c r="S11" s="59"/>
      <c r="T11" s="57"/>
      <c r="U11" s="57"/>
      <c r="V11" s="57"/>
      <c r="W11" s="68"/>
      <c r="X11" s="68">
        <v>100</v>
      </c>
    </row>
    <row r="12" spans="1:24" ht="16.05" customHeight="1" x14ac:dyDescent="0.3">
      <c r="A12" s="64">
        <v>45078</v>
      </c>
      <c r="B12" s="65" t="s">
        <v>159</v>
      </c>
      <c r="C12" s="69">
        <v>253</v>
      </c>
      <c r="D12" s="73"/>
      <c r="E12" s="76" t="s">
        <v>97</v>
      </c>
      <c r="F12" s="69">
        <v>253</v>
      </c>
      <c r="G12" s="15"/>
      <c r="H12" s="15"/>
      <c r="I12" s="15"/>
      <c r="J12" s="61"/>
      <c r="K12" s="61"/>
      <c r="L12" s="61"/>
      <c r="M12" s="61"/>
      <c r="N12" s="15"/>
      <c r="O12" s="61"/>
      <c r="P12" s="15"/>
      <c r="Q12" s="99"/>
      <c r="R12" s="15"/>
      <c r="S12" s="61"/>
      <c r="T12" s="15"/>
      <c r="U12" s="15"/>
      <c r="V12" s="15"/>
      <c r="W12" s="69"/>
      <c r="X12" s="15"/>
    </row>
    <row r="13" spans="1:24" ht="16.05" customHeight="1" x14ac:dyDescent="0.3">
      <c r="A13" s="64">
        <v>45078</v>
      </c>
      <c r="B13" s="65" t="s">
        <v>98</v>
      </c>
      <c r="C13" s="69">
        <v>55.84</v>
      </c>
      <c r="D13" s="73">
        <v>9.31</v>
      </c>
      <c r="E13" s="76" t="s">
        <v>74</v>
      </c>
      <c r="F13" s="61"/>
      <c r="G13" s="15"/>
      <c r="H13" s="15"/>
      <c r="I13" s="15"/>
      <c r="J13" s="61"/>
      <c r="K13" s="61"/>
      <c r="L13" s="61"/>
      <c r="M13" s="61"/>
      <c r="N13" s="15"/>
      <c r="O13" s="61"/>
      <c r="P13" s="15"/>
      <c r="Q13" s="99"/>
      <c r="R13" s="69">
        <v>55.84</v>
      </c>
      <c r="S13" s="61"/>
      <c r="T13" s="15"/>
      <c r="U13" s="15"/>
      <c r="V13" s="15"/>
      <c r="W13" s="69"/>
      <c r="X13" s="15"/>
    </row>
    <row r="14" spans="1:24" ht="16.05" customHeight="1" x14ac:dyDescent="0.3">
      <c r="A14" s="64">
        <v>45078</v>
      </c>
      <c r="B14" s="65" t="s">
        <v>93</v>
      </c>
      <c r="C14" s="69">
        <v>85.09</v>
      </c>
      <c r="D14" s="73">
        <v>14.18</v>
      </c>
      <c r="E14" s="76" t="s">
        <v>73</v>
      </c>
      <c r="F14" s="61"/>
      <c r="G14" s="15"/>
      <c r="H14" s="15"/>
      <c r="I14" s="15"/>
      <c r="J14" s="61"/>
      <c r="K14" s="61"/>
      <c r="L14" s="61"/>
      <c r="M14" s="61"/>
      <c r="N14" s="15"/>
      <c r="O14" s="61"/>
      <c r="P14" s="69">
        <v>85.09</v>
      </c>
      <c r="Q14" s="99"/>
      <c r="R14" s="15"/>
      <c r="S14" s="61"/>
      <c r="T14" s="15"/>
      <c r="U14" s="15"/>
      <c r="V14" s="15"/>
      <c r="W14" s="69"/>
      <c r="X14" s="15"/>
    </row>
    <row r="15" spans="1:24" ht="16.05" customHeight="1" x14ac:dyDescent="0.3">
      <c r="A15" s="64">
        <v>45078</v>
      </c>
      <c r="B15" s="65" t="s">
        <v>94</v>
      </c>
      <c r="C15" s="69">
        <v>120</v>
      </c>
      <c r="D15" s="73"/>
      <c r="E15" s="76" t="s">
        <v>95</v>
      </c>
      <c r="F15" s="61"/>
      <c r="G15" s="15"/>
      <c r="H15" s="15"/>
      <c r="I15" s="15"/>
      <c r="J15" s="61"/>
      <c r="K15" s="61"/>
      <c r="L15" s="61"/>
      <c r="M15" s="61"/>
      <c r="N15" s="15"/>
      <c r="O15" s="61"/>
      <c r="P15" s="15"/>
      <c r="Q15" s="99"/>
      <c r="R15" s="15"/>
      <c r="S15" s="61"/>
      <c r="T15" s="69">
        <v>120</v>
      </c>
      <c r="U15" s="15"/>
      <c r="V15" s="15"/>
      <c r="W15" s="69"/>
      <c r="X15" s="15"/>
    </row>
    <row r="16" spans="1:24" ht="16.05" customHeight="1" x14ac:dyDescent="0.3">
      <c r="A16" s="64">
        <v>45078</v>
      </c>
      <c r="B16" s="65" t="s">
        <v>90</v>
      </c>
      <c r="C16" s="69">
        <v>127.37</v>
      </c>
      <c r="D16" s="73"/>
      <c r="E16" s="76" t="s">
        <v>96</v>
      </c>
      <c r="F16" s="61"/>
      <c r="G16" s="15"/>
      <c r="H16" s="15"/>
      <c r="I16" s="15"/>
      <c r="J16" s="61"/>
      <c r="K16" s="61"/>
      <c r="L16" s="61"/>
      <c r="M16" s="61"/>
      <c r="N16" s="15"/>
      <c r="O16" s="61"/>
      <c r="P16" s="15"/>
      <c r="Q16" s="69">
        <v>127.37</v>
      </c>
      <c r="R16" s="15"/>
      <c r="S16" s="61"/>
      <c r="T16" s="15"/>
      <c r="U16" s="15"/>
      <c r="V16" s="15"/>
      <c r="W16" s="69"/>
      <c r="X16" s="15"/>
    </row>
    <row r="17" spans="1:24" ht="16.05" customHeight="1" x14ac:dyDescent="0.3">
      <c r="A17" s="64">
        <v>45162</v>
      </c>
      <c r="B17" s="65" t="s">
        <v>83</v>
      </c>
      <c r="C17" s="69">
        <v>198</v>
      </c>
      <c r="D17" s="73"/>
      <c r="E17" s="76" t="s">
        <v>97</v>
      </c>
      <c r="F17" s="69">
        <v>198</v>
      </c>
      <c r="G17" s="15"/>
      <c r="H17" s="15"/>
      <c r="I17" s="15"/>
      <c r="J17" s="61"/>
      <c r="K17" s="61"/>
      <c r="L17" s="61"/>
      <c r="M17" s="61"/>
      <c r="N17" s="15"/>
      <c r="O17" s="61"/>
      <c r="P17" s="15"/>
      <c r="Q17" s="69"/>
      <c r="R17" s="15"/>
      <c r="S17" s="61"/>
      <c r="T17" s="15"/>
      <c r="U17" s="15"/>
      <c r="V17" s="15"/>
      <c r="W17" s="69"/>
      <c r="X17" s="15"/>
    </row>
    <row r="18" spans="1:24" ht="16.05" customHeight="1" x14ac:dyDescent="0.3">
      <c r="A18" s="64">
        <v>45162</v>
      </c>
      <c r="B18" s="65" t="s">
        <v>116</v>
      </c>
      <c r="C18" s="69">
        <v>1818</v>
      </c>
      <c r="D18" s="73">
        <v>303</v>
      </c>
      <c r="E18" s="76" t="s">
        <v>115</v>
      </c>
      <c r="F18" s="61"/>
      <c r="G18" s="15"/>
      <c r="H18" s="15"/>
      <c r="I18" s="15"/>
      <c r="J18" s="61"/>
      <c r="K18" s="61"/>
      <c r="L18" s="61"/>
      <c r="M18" s="61"/>
      <c r="N18" s="15"/>
      <c r="O18" s="61"/>
      <c r="P18" s="15"/>
      <c r="Q18" s="69"/>
      <c r="R18" s="15"/>
      <c r="S18" s="61"/>
      <c r="T18" s="15"/>
      <c r="U18" s="15"/>
      <c r="V18" s="15"/>
      <c r="W18" s="69">
        <v>1818</v>
      </c>
      <c r="X18" s="15"/>
    </row>
    <row r="19" spans="1:24" ht="16.05" customHeight="1" x14ac:dyDescent="0.3">
      <c r="A19" s="64">
        <v>45162</v>
      </c>
      <c r="B19" s="65" t="s">
        <v>118</v>
      </c>
      <c r="C19" s="69">
        <v>6000</v>
      </c>
      <c r="D19" s="73">
        <v>1000</v>
      </c>
      <c r="E19" s="76" t="s">
        <v>115</v>
      </c>
      <c r="F19" s="61"/>
      <c r="G19" s="15"/>
      <c r="H19" s="15"/>
      <c r="I19" s="15"/>
      <c r="J19" s="61"/>
      <c r="K19" s="61"/>
      <c r="L19" s="61"/>
      <c r="M19" s="61"/>
      <c r="N19" s="15"/>
      <c r="O19" s="61"/>
      <c r="P19" s="15"/>
      <c r="Q19" s="99"/>
      <c r="R19" s="15"/>
      <c r="S19" s="61"/>
      <c r="T19" s="15"/>
      <c r="U19" s="15"/>
      <c r="V19" s="15"/>
      <c r="W19" s="69">
        <v>6000</v>
      </c>
      <c r="X19" s="15"/>
    </row>
    <row r="20" spans="1:24" ht="16.05" customHeight="1" x14ac:dyDescent="0.3">
      <c r="A20" s="64">
        <v>45201</v>
      </c>
      <c r="B20" s="95" t="s">
        <v>126</v>
      </c>
      <c r="C20" s="96">
        <v>56.94</v>
      </c>
      <c r="D20" s="73"/>
      <c r="E20" s="76" t="s">
        <v>127</v>
      </c>
      <c r="F20" s="61"/>
      <c r="G20" s="15"/>
      <c r="H20" s="15"/>
      <c r="I20" s="15"/>
      <c r="J20" s="61"/>
      <c r="K20" s="61"/>
      <c r="L20" s="61"/>
      <c r="M20" s="61"/>
      <c r="N20" s="15"/>
      <c r="O20" s="61"/>
      <c r="P20" s="15"/>
      <c r="Q20" s="99"/>
      <c r="R20" s="15"/>
      <c r="S20" s="61"/>
      <c r="T20" s="15"/>
      <c r="U20" s="15"/>
      <c r="V20" s="96">
        <v>56.94</v>
      </c>
      <c r="W20" s="69"/>
      <c r="X20" s="15"/>
    </row>
    <row r="21" spans="1:24" ht="16.05" customHeight="1" x14ac:dyDescent="0.3">
      <c r="A21" s="64">
        <v>45215</v>
      </c>
      <c r="B21" s="95" t="s">
        <v>83</v>
      </c>
      <c r="C21" s="96">
        <v>258.5</v>
      </c>
      <c r="D21" s="73"/>
      <c r="E21" s="76" t="s">
        <v>97</v>
      </c>
      <c r="F21" s="96">
        <v>258.5</v>
      </c>
      <c r="G21" s="15"/>
      <c r="H21" s="15"/>
      <c r="I21" s="15"/>
      <c r="J21" s="61"/>
      <c r="K21" s="61"/>
      <c r="L21" s="61"/>
      <c r="M21" s="61"/>
      <c r="N21" s="15"/>
      <c r="O21" s="61"/>
      <c r="P21" s="15"/>
      <c r="Q21" s="99"/>
      <c r="R21" s="15"/>
      <c r="S21" s="61"/>
      <c r="T21" s="15"/>
      <c r="U21" s="15"/>
      <c r="V21" s="96"/>
      <c r="W21" s="69"/>
      <c r="X21" s="15"/>
    </row>
    <row r="22" spans="1:24" ht="16.05" customHeight="1" x14ac:dyDescent="0.3">
      <c r="A22" s="64">
        <v>45215</v>
      </c>
      <c r="B22" s="95" t="s">
        <v>129</v>
      </c>
      <c r="C22" s="96">
        <v>50</v>
      </c>
      <c r="D22" s="73"/>
      <c r="E22" s="76" t="s">
        <v>128</v>
      </c>
      <c r="F22" s="61"/>
      <c r="G22" s="15"/>
      <c r="H22" s="15"/>
      <c r="I22" s="15"/>
      <c r="J22" s="61"/>
      <c r="K22" s="61"/>
      <c r="L22" s="61"/>
      <c r="M22" s="61"/>
      <c r="N22" s="15"/>
      <c r="O22" s="69">
        <v>50</v>
      </c>
      <c r="P22" s="15"/>
      <c r="Q22" s="99"/>
      <c r="R22" s="15"/>
      <c r="S22" s="61"/>
      <c r="T22" s="15"/>
      <c r="U22" s="15"/>
      <c r="V22" s="96"/>
      <c r="W22" s="69"/>
      <c r="X22" s="15"/>
    </row>
    <row r="23" spans="1:24" ht="16.05" customHeight="1" x14ac:dyDescent="0.3">
      <c r="A23" s="64">
        <v>45215</v>
      </c>
      <c r="B23" s="95" t="s">
        <v>130</v>
      </c>
      <c r="C23" s="96">
        <v>470</v>
      </c>
      <c r="D23" s="73"/>
      <c r="E23" s="76" t="s">
        <v>132</v>
      </c>
      <c r="F23" s="61"/>
      <c r="G23" s="15"/>
      <c r="H23" s="15"/>
      <c r="I23" s="15"/>
      <c r="J23" s="61"/>
      <c r="K23" s="61"/>
      <c r="L23" s="61"/>
      <c r="M23" s="61"/>
      <c r="N23" s="15"/>
      <c r="O23" s="61"/>
      <c r="P23" s="15"/>
      <c r="Q23" s="99"/>
      <c r="R23" s="15"/>
      <c r="S23" s="61"/>
      <c r="T23" s="15"/>
      <c r="U23" s="15"/>
      <c r="V23" s="96"/>
      <c r="W23" s="69">
        <v>470</v>
      </c>
      <c r="X23" s="15"/>
    </row>
    <row r="24" spans="1:24" ht="16.05" customHeight="1" x14ac:dyDescent="0.3">
      <c r="A24" s="64">
        <v>45215</v>
      </c>
      <c r="B24" s="95" t="s">
        <v>131</v>
      </c>
      <c r="C24" s="96">
        <v>1702</v>
      </c>
      <c r="D24" s="73">
        <v>283.67</v>
      </c>
      <c r="E24" s="76" t="s">
        <v>115</v>
      </c>
      <c r="F24" s="61"/>
      <c r="G24" s="15"/>
      <c r="H24" s="15"/>
      <c r="I24" s="15"/>
      <c r="J24" s="61"/>
      <c r="K24" s="61"/>
      <c r="L24" s="61"/>
      <c r="M24" s="61"/>
      <c r="N24" s="15"/>
      <c r="O24" s="61"/>
      <c r="P24" s="15"/>
      <c r="Q24" s="99"/>
      <c r="R24" s="15"/>
      <c r="S24" s="61"/>
      <c r="T24" s="15"/>
      <c r="U24" s="15"/>
      <c r="V24" s="96"/>
      <c r="W24" s="69">
        <v>1702</v>
      </c>
      <c r="X24" s="15"/>
    </row>
    <row r="25" spans="1:24" ht="16.05" customHeight="1" x14ac:dyDescent="0.3">
      <c r="A25" s="64">
        <v>45215</v>
      </c>
      <c r="B25" s="95" t="s">
        <v>133</v>
      </c>
      <c r="C25" s="96">
        <v>40</v>
      </c>
      <c r="D25" s="73"/>
      <c r="E25" s="76" t="s">
        <v>134</v>
      </c>
      <c r="F25" s="61"/>
      <c r="G25" s="15"/>
      <c r="H25" s="15"/>
      <c r="I25" s="15"/>
      <c r="J25" s="61"/>
      <c r="K25" s="61"/>
      <c r="L25" s="61"/>
      <c r="M25" s="69">
        <v>40</v>
      </c>
      <c r="N25" s="15"/>
      <c r="O25" s="61"/>
      <c r="P25" s="15"/>
      <c r="Q25" s="99"/>
      <c r="R25" s="15"/>
      <c r="S25" s="61"/>
      <c r="T25" s="15"/>
      <c r="U25" s="15"/>
      <c r="V25" s="96"/>
      <c r="W25" s="69"/>
      <c r="X25" s="15"/>
    </row>
    <row r="26" spans="1:24" ht="16.05" customHeight="1" x14ac:dyDescent="0.3">
      <c r="A26" s="64">
        <v>45215</v>
      </c>
      <c r="B26" s="95" t="s">
        <v>136</v>
      </c>
      <c r="C26" s="96">
        <v>267</v>
      </c>
      <c r="D26" s="73">
        <v>44.5</v>
      </c>
      <c r="E26" s="76" t="s">
        <v>135</v>
      </c>
      <c r="F26" s="61"/>
      <c r="G26" s="15"/>
      <c r="H26" s="15"/>
      <c r="I26" s="15"/>
      <c r="J26" s="61"/>
      <c r="K26" s="69">
        <v>267</v>
      </c>
      <c r="L26" s="61"/>
      <c r="M26" s="61"/>
      <c r="N26" s="15"/>
      <c r="O26" s="61"/>
      <c r="P26" s="15"/>
      <c r="Q26" s="99"/>
      <c r="R26" s="15"/>
      <c r="S26" s="61"/>
      <c r="T26" s="15"/>
      <c r="U26" s="15"/>
      <c r="V26" s="96"/>
      <c r="W26" s="69"/>
      <c r="X26" s="15"/>
    </row>
    <row r="27" spans="1:24" ht="16.05" customHeight="1" x14ac:dyDescent="0.3">
      <c r="A27" s="64">
        <v>45215</v>
      </c>
      <c r="B27" s="95" t="s">
        <v>141</v>
      </c>
      <c r="C27" s="96">
        <v>202.8</v>
      </c>
      <c r="D27" s="73">
        <v>33.799999999999997</v>
      </c>
      <c r="E27" s="76" t="s">
        <v>140</v>
      </c>
      <c r="F27" s="61"/>
      <c r="G27" s="15"/>
      <c r="H27" s="15"/>
      <c r="I27" s="15"/>
      <c r="J27" s="69">
        <v>202.8</v>
      </c>
      <c r="K27" s="61"/>
      <c r="L27" s="61"/>
      <c r="M27" s="61"/>
      <c r="N27" s="15"/>
      <c r="O27" s="61"/>
      <c r="P27" s="15"/>
      <c r="Q27" s="99"/>
      <c r="R27" s="15"/>
      <c r="S27" s="61"/>
      <c r="T27" s="15"/>
      <c r="U27" s="15"/>
      <c r="V27" s="96"/>
      <c r="W27" s="69"/>
      <c r="X27" s="15"/>
    </row>
    <row r="28" spans="1:24" ht="16.05" customHeight="1" x14ac:dyDescent="0.3">
      <c r="A28" s="64">
        <v>45215</v>
      </c>
      <c r="B28" s="95" t="s">
        <v>139</v>
      </c>
      <c r="C28" s="96">
        <v>522.49</v>
      </c>
      <c r="D28" s="73"/>
      <c r="E28" s="76" t="s">
        <v>55</v>
      </c>
      <c r="F28" s="61"/>
      <c r="G28" s="15"/>
      <c r="H28" s="15"/>
      <c r="I28" s="15"/>
      <c r="J28" s="61"/>
      <c r="K28" s="61"/>
      <c r="L28" s="69">
        <v>522.49</v>
      </c>
      <c r="M28" s="61"/>
      <c r="N28" s="15"/>
      <c r="O28" s="61"/>
      <c r="P28" s="15"/>
      <c r="Q28" s="99"/>
      <c r="R28" s="15"/>
      <c r="S28" s="61"/>
      <c r="T28" s="15"/>
      <c r="U28" s="15"/>
      <c r="V28" s="96"/>
      <c r="W28" s="69"/>
      <c r="X28" s="15"/>
    </row>
    <row r="29" spans="1:24" ht="16.05" customHeight="1" x14ac:dyDescent="0.3">
      <c r="A29" s="64">
        <v>45215</v>
      </c>
      <c r="B29" s="58" t="s">
        <v>84</v>
      </c>
      <c r="C29" s="96">
        <v>27</v>
      </c>
      <c r="D29" s="73">
        <v>4.5</v>
      </c>
      <c r="E29" s="76" t="s">
        <v>99</v>
      </c>
      <c r="F29" s="61"/>
      <c r="G29" s="15"/>
      <c r="H29" s="15"/>
      <c r="I29" s="15"/>
      <c r="J29" s="61"/>
      <c r="K29" s="61"/>
      <c r="L29" s="61"/>
      <c r="M29" s="61"/>
      <c r="N29" s="15"/>
      <c r="O29" s="61"/>
      <c r="P29" s="15"/>
      <c r="Q29" s="101">
        <v>27</v>
      </c>
      <c r="R29" s="15"/>
      <c r="S29" s="61"/>
      <c r="T29" s="15"/>
      <c r="U29" s="15"/>
      <c r="V29" s="15"/>
      <c r="W29" s="69"/>
      <c r="X29" s="15"/>
    </row>
    <row r="30" spans="1:24" ht="16.05" customHeight="1" x14ac:dyDescent="0.3">
      <c r="A30" s="64">
        <v>45231</v>
      </c>
      <c r="B30" s="102" t="s">
        <v>142</v>
      </c>
      <c r="C30" s="96">
        <v>135</v>
      </c>
      <c r="D30" s="73"/>
      <c r="E30" s="76" t="s">
        <v>143</v>
      </c>
      <c r="F30" s="61"/>
      <c r="G30" s="15"/>
      <c r="H30" s="15"/>
      <c r="I30" s="15"/>
      <c r="J30" s="61"/>
      <c r="K30" s="61"/>
      <c r="L30" s="61"/>
      <c r="M30" s="61"/>
      <c r="N30" s="15"/>
      <c r="O30" s="61"/>
      <c r="P30" s="15"/>
      <c r="Q30" s="101"/>
      <c r="R30" s="15"/>
      <c r="S30" s="61"/>
      <c r="T30" s="15"/>
      <c r="U30" s="103">
        <v>135</v>
      </c>
      <c r="V30" s="15"/>
      <c r="W30" s="69"/>
      <c r="X30" s="15"/>
    </row>
    <row r="31" spans="1:24" ht="16.05" customHeight="1" x14ac:dyDescent="0.3">
      <c r="A31" s="64">
        <v>45266</v>
      </c>
      <c r="B31" s="102" t="s">
        <v>153</v>
      </c>
      <c r="C31" s="96">
        <v>120</v>
      </c>
      <c r="D31" s="73"/>
      <c r="E31" s="76" t="s">
        <v>154</v>
      </c>
      <c r="F31" s="61"/>
      <c r="G31" s="15"/>
      <c r="H31" s="15"/>
      <c r="I31" s="15"/>
      <c r="J31" s="61"/>
      <c r="K31" s="61"/>
      <c r="L31" s="61"/>
      <c r="M31" s="61"/>
      <c r="N31" s="15"/>
      <c r="O31" s="61"/>
      <c r="P31" s="15"/>
      <c r="Q31" s="101"/>
      <c r="R31" s="15"/>
      <c r="S31" s="61"/>
      <c r="T31" s="15"/>
      <c r="U31" s="103"/>
      <c r="V31" s="96">
        <v>120</v>
      </c>
      <c r="W31" s="69"/>
      <c r="X31" s="15"/>
    </row>
    <row r="32" spans="1:24" ht="16.05" customHeight="1" x14ac:dyDescent="0.3">
      <c r="A32" s="64">
        <v>45266</v>
      </c>
      <c r="B32" s="102" t="s">
        <v>155</v>
      </c>
      <c r="C32" s="96">
        <v>126.3</v>
      </c>
      <c r="D32" s="73"/>
      <c r="E32" s="76" t="s">
        <v>156</v>
      </c>
      <c r="F32" s="61"/>
      <c r="G32" s="15"/>
      <c r="H32" s="15"/>
      <c r="I32" s="15"/>
      <c r="J32" s="61"/>
      <c r="K32" s="61"/>
      <c r="L32" s="61"/>
      <c r="M32" s="61"/>
      <c r="N32" s="96">
        <v>126.3</v>
      </c>
      <c r="O32" s="61"/>
      <c r="P32" s="15"/>
      <c r="Q32" s="101"/>
      <c r="R32" s="15"/>
      <c r="S32" s="61"/>
      <c r="T32" s="15"/>
      <c r="U32" s="103"/>
      <c r="V32" s="96">
        <v>80</v>
      </c>
      <c r="W32" s="69"/>
      <c r="X32" s="15"/>
    </row>
    <row r="33" spans="1:25" ht="16.05" customHeight="1" x14ac:dyDescent="0.3">
      <c r="A33" s="64">
        <v>45266</v>
      </c>
      <c r="B33" s="102" t="s">
        <v>151</v>
      </c>
      <c r="C33" s="96">
        <v>80</v>
      </c>
      <c r="D33" s="73"/>
      <c r="E33" s="76" t="s">
        <v>152</v>
      </c>
      <c r="F33" s="61"/>
      <c r="G33" s="15"/>
      <c r="H33" s="15"/>
      <c r="I33" s="15"/>
      <c r="J33" s="61"/>
      <c r="K33" s="61"/>
      <c r="L33" s="61"/>
      <c r="M33" s="61"/>
      <c r="N33" s="15"/>
      <c r="O33" s="61"/>
      <c r="P33" s="15"/>
      <c r="Q33" s="101"/>
      <c r="R33" s="15"/>
      <c r="S33" s="61"/>
      <c r="T33" s="15"/>
      <c r="U33" s="103"/>
      <c r="V33" s="15"/>
      <c r="W33" s="69"/>
      <c r="X33" s="15"/>
    </row>
    <row r="34" spans="1:25" ht="16.05" customHeight="1" x14ac:dyDescent="0.3">
      <c r="A34" s="64">
        <v>45271</v>
      </c>
      <c r="B34" s="102" t="s">
        <v>159</v>
      </c>
      <c r="C34" s="96">
        <v>209</v>
      </c>
      <c r="D34" s="73"/>
      <c r="E34" s="76" t="s">
        <v>97</v>
      </c>
      <c r="F34" s="96">
        <v>209</v>
      </c>
      <c r="G34" s="15"/>
      <c r="H34" s="15"/>
      <c r="I34" s="15"/>
      <c r="J34" s="61"/>
      <c r="K34" s="61"/>
      <c r="L34" s="61"/>
      <c r="M34" s="61"/>
      <c r="N34" s="15"/>
      <c r="O34" s="61"/>
      <c r="P34" s="15"/>
      <c r="Q34" s="101"/>
      <c r="R34" s="15"/>
      <c r="S34" s="61"/>
      <c r="T34" s="15"/>
      <c r="U34" s="103"/>
      <c r="V34" s="15"/>
      <c r="W34" s="69"/>
      <c r="X34" s="15"/>
    </row>
    <row r="35" spans="1:25" ht="16.05" customHeight="1" x14ac:dyDescent="0.3">
      <c r="A35" s="64">
        <v>45314</v>
      </c>
      <c r="B35" s="102" t="s">
        <v>142</v>
      </c>
      <c r="C35" s="96">
        <v>120</v>
      </c>
      <c r="D35" s="73"/>
      <c r="E35" s="76" t="s">
        <v>143</v>
      </c>
      <c r="F35" s="96"/>
      <c r="G35" s="15"/>
      <c r="H35" s="15"/>
      <c r="I35" s="15"/>
      <c r="J35" s="61"/>
      <c r="K35" s="61"/>
      <c r="L35" s="61"/>
      <c r="M35" s="61"/>
      <c r="N35" s="15"/>
      <c r="O35" s="61"/>
      <c r="P35" s="15"/>
      <c r="Q35" s="101"/>
      <c r="R35" s="15"/>
      <c r="S35" s="61"/>
      <c r="T35" s="15"/>
      <c r="U35" s="106">
        <v>120</v>
      </c>
      <c r="V35" s="15"/>
      <c r="W35" s="69"/>
      <c r="X35" s="15"/>
    </row>
    <row r="36" spans="1:25" ht="16.05" customHeight="1" x14ac:dyDescent="0.3">
      <c r="A36" s="64">
        <v>45314</v>
      </c>
      <c r="B36" s="102" t="s">
        <v>83</v>
      </c>
      <c r="C36" s="96">
        <v>209</v>
      </c>
      <c r="D36" s="73"/>
      <c r="E36" s="76" t="s">
        <v>97</v>
      </c>
      <c r="F36" s="96">
        <v>209</v>
      </c>
      <c r="G36" s="15"/>
      <c r="H36" s="15"/>
      <c r="I36" s="15"/>
      <c r="J36" s="61"/>
      <c r="K36" s="61"/>
      <c r="L36" s="61"/>
      <c r="M36" s="61"/>
      <c r="N36" s="15"/>
      <c r="O36" s="61"/>
      <c r="P36" s="15"/>
      <c r="Q36" s="101"/>
      <c r="R36" s="15"/>
      <c r="S36" s="61"/>
      <c r="T36" s="15"/>
      <c r="U36" s="103"/>
      <c r="V36" s="15"/>
      <c r="W36" s="69"/>
      <c r="X36" s="15"/>
    </row>
    <row r="37" spans="1:25" ht="16.05" customHeight="1" x14ac:dyDescent="0.3">
      <c r="A37" s="64">
        <v>45314</v>
      </c>
      <c r="B37" s="58" t="s">
        <v>85</v>
      </c>
      <c r="C37" s="96">
        <v>100</v>
      </c>
      <c r="D37" s="73"/>
      <c r="E37" s="77" t="s">
        <v>100</v>
      </c>
      <c r="F37" s="96"/>
      <c r="G37" s="15"/>
      <c r="H37" s="15"/>
      <c r="I37" s="15"/>
      <c r="J37" s="61"/>
      <c r="K37" s="61"/>
      <c r="L37" s="61"/>
      <c r="M37" s="61"/>
      <c r="N37" s="15"/>
      <c r="O37" s="61"/>
      <c r="P37" s="15"/>
      <c r="Q37" s="101"/>
      <c r="R37" s="15"/>
      <c r="S37" s="61"/>
      <c r="T37" s="15"/>
      <c r="U37" s="103"/>
      <c r="V37" s="15"/>
      <c r="W37" s="69"/>
      <c r="X37" s="68">
        <v>100</v>
      </c>
    </row>
    <row r="38" spans="1:25" ht="16.05" customHeight="1" x14ac:dyDescent="0.3">
      <c r="A38" s="64">
        <v>45335</v>
      </c>
      <c r="B38" s="102" t="s">
        <v>157</v>
      </c>
      <c r="C38" s="96">
        <v>100</v>
      </c>
      <c r="D38" s="73"/>
      <c r="E38" s="76" t="s">
        <v>158</v>
      </c>
      <c r="F38" s="96"/>
      <c r="G38" s="15"/>
      <c r="H38" s="15"/>
      <c r="I38" s="15"/>
      <c r="J38" s="61"/>
      <c r="K38" s="61"/>
      <c r="L38" s="61"/>
      <c r="M38" s="61"/>
      <c r="N38" s="15"/>
      <c r="O38" s="61"/>
      <c r="P38" s="15"/>
      <c r="Q38" s="101"/>
      <c r="R38" s="15"/>
      <c r="S38" s="61"/>
      <c r="T38" s="15"/>
      <c r="U38" s="103"/>
      <c r="V38" s="15"/>
      <c r="W38" s="69"/>
      <c r="X38" s="68">
        <v>100</v>
      </c>
    </row>
    <row r="39" spans="1:25" ht="16.05" customHeight="1" x14ac:dyDescent="0.3">
      <c r="A39" s="64">
        <v>45384</v>
      </c>
      <c r="B39" s="102" t="s">
        <v>159</v>
      </c>
      <c r="C39" s="96">
        <v>148.5</v>
      </c>
      <c r="D39" s="73"/>
      <c r="E39" s="76" t="s">
        <v>97</v>
      </c>
      <c r="F39" s="96">
        <v>148.5</v>
      </c>
      <c r="G39" s="15"/>
      <c r="H39" s="15"/>
      <c r="I39" s="15"/>
      <c r="J39" s="61"/>
      <c r="K39" s="61"/>
      <c r="L39" s="61"/>
      <c r="M39" s="61"/>
      <c r="N39" s="15"/>
      <c r="O39" s="61"/>
      <c r="P39" s="15"/>
      <c r="Q39" s="101"/>
      <c r="R39" s="15"/>
      <c r="S39" s="61"/>
      <c r="T39" s="15"/>
      <c r="U39" s="103"/>
      <c r="V39" s="15"/>
      <c r="W39" s="69"/>
      <c r="X39" s="68"/>
    </row>
    <row r="40" spans="1:25" ht="16.05" customHeight="1" x14ac:dyDescent="0.3">
      <c r="A40" s="64">
        <v>45384</v>
      </c>
      <c r="B40" s="102" t="s">
        <v>160</v>
      </c>
      <c r="C40" s="96">
        <v>9.98</v>
      </c>
      <c r="D40" s="73"/>
      <c r="E40" s="76" t="s">
        <v>161</v>
      </c>
      <c r="F40" s="96"/>
      <c r="G40" s="15"/>
      <c r="H40" s="96">
        <v>9.98</v>
      </c>
      <c r="I40" s="15"/>
      <c r="J40" s="61"/>
      <c r="K40" s="61"/>
      <c r="L40" s="61"/>
      <c r="M40" s="61"/>
      <c r="N40" s="15"/>
      <c r="O40" s="61"/>
      <c r="P40" s="15"/>
      <c r="Q40" s="101"/>
      <c r="R40" s="15"/>
      <c r="S40" s="61"/>
      <c r="T40" s="15"/>
      <c r="U40" s="103"/>
      <c r="V40" s="15"/>
      <c r="W40" s="69"/>
      <c r="X40" s="68"/>
    </row>
    <row r="41" spans="1:25" ht="16.05" customHeight="1" x14ac:dyDescent="0.3">
      <c r="A41" s="64">
        <v>45384</v>
      </c>
      <c r="B41" s="102" t="s">
        <v>162</v>
      </c>
      <c r="C41" s="96">
        <v>1566.72</v>
      </c>
      <c r="D41" s="73">
        <v>261.12</v>
      </c>
      <c r="E41" s="76" t="s">
        <v>163</v>
      </c>
      <c r="F41" s="96"/>
      <c r="G41" s="15"/>
      <c r="H41" s="15"/>
      <c r="I41" s="15"/>
      <c r="J41" s="61"/>
      <c r="K41" s="61"/>
      <c r="L41" s="61"/>
      <c r="M41" s="61"/>
      <c r="N41" s="15"/>
      <c r="O41" s="96">
        <v>1566.72</v>
      </c>
      <c r="P41" s="15"/>
      <c r="Q41" s="101"/>
      <c r="R41" s="15"/>
      <c r="S41" s="61"/>
      <c r="T41" s="15"/>
      <c r="U41" s="103"/>
      <c r="V41" s="15"/>
      <c r="W41" s="69"/>
      <c r="X41" s="68"/>
    </row>
    <row r="42" spans="1:25" ht="16.05" customHeight="1" x14ac:dyDescent="0.3">
      <c r="A42" s="64">
        <v>45384</v>
      </c>
      <c r="B42" s="58" t="s">
        <v>164</v>
      </c>
      <c r="C42" s="96">
        <v>72</v>
      </c>
      <c r="D42" s="73">
        <v>12</v>
      </c>
      <c r="E42" s="76" t="s">
        <v>165</v>
      </c>
      <c r="F42" s="96"/>
      <c r="G42" s="15"/>
      <c r="H42" s="15"/>
      <c r="I42" s="15"/>
      <c r="J42" s="61"/>
      <c r="K42" s="61"/>
      <c r="L42" s="61"/>
      <c r="M42" s="61"/>
      <c r="N42" s="15"/>
      <c r="O42" s="61"/>
      <c r="P42" s="15"/>
      <c r="Q42" s="101"/>
      <c r="R42" s="15"/>
      <c r="S42" s="69">
        <v>72</v>
      </c>
      <c r="T42" s="15"/>
      <c r="U42" s="103"/>
      <c r="V42" s="15"/>
      <c r="W42" s="69"/>
      <c r="X42" s="68"/>
    </row>
    <row r="43" spans="1:25" ht="16.05" customHeight="1" x14ac:dyDescent="0.3">
      <c r="A43" s="64"/>
      <c r="B43" s="102"/>
      <c r="C43" s="96"/>
      <c r="D43" s="73"/>
      <c r="E43" s="76"/>
      <c r="F43" s="96"/>
      <c r="G43" s="15"/>
      <c r="H43" s="15"/>
      <c r="I43" s="15"/>
      <c r="J43" s="61"/>
      <c r="K43" s="61"/>
      <c r="L43" s="61"/>
      <c r="M43" s="61"/>
      <c r="N43" s="15"/>
      <c r="O43" s="61"/>
      <c r="P43" s="15"/>
      <c r="Q43" s="101"/>
      <c r="R43" s="15"/>
      <c r="S43" s="61"/>
      <c r="T43" s="15"/>
      <c r="U43" s="103"/>
      <c r="V43" s="15"/>
      <c r="W43" s="69"/>
      <c r="X43" s="15"/>
    </row>
    <row r="44" spans="1:25" ht="16.05" customHeight="1" x14ac:dyDescent="0.3">
      <c r="A44" s="64"/>
      <c r="B44" s="102"/>
      <c r="C44" s="96"/>
      <c r="D44" s="73"/>
      <c r="E44" s="76"/>
      <c r="F44" s="61"/>
      <c r="G44" s="15"/>
      <c r="H44" s="15"/>
      <c r="I44" s="15"/>
      <c r="J44" s="61"/>
      <c r="K44" s="61"/>
      <c r="L44" s="61"/>
      <c r="M44" s="61"/>
      <c r="N44" s="15"/>
      <c r="O44" s="61"/>
      <c r="P44" s="15"/>
      <c r="Q44" s="101"/>
      <c r="R44" s="15"/>
      <c r="S44" s="61"/>
      <c r="T44" s="15"/>
      <c r="U44" s="15"/>
      <c r="V44" s="15"/>
      <c r="W44" s="69"/>
      <c r="X44" s="15"/>
    </row>
    <row r="45" spans="1:25" ht="16.05" customHeight="1" thickBot="1" x14ac:dyDescent="0.35">
      <c r="A45" s="60"/>
      <c r="B45" s="80" t="s">
        <v>76</v>
      </c>
      <c r="C45" s="79">
        <f>SUM(C8:C42)</f>
        <v>15721.519999999999</v>
      </c>
      <c r="D45" s="72"/>
      <c r="E45" s="77" t="s">
        <v>64</v>
      </c>
      <c r="F45" s="62">
        <f>SUM(F8:F42)</f>
        <v>1573</v>
      </c>
      <c r="G45" s="62">
        <f t="shared" ref="G45:X45" si="0">SUM(G8:G42)</f>
        <v>0</v>
      </c>
      <c r="H45" s="62">
        <f t="shared" si="0"/>
        <v>9.98</v>
      </c>
      <c r="I45" s="62">
        <f t="shared" si="0"/>
        <v>0</v>
      </c>
      <c r="J45" s="62">
        <f t="shared" si="0"/>
        <v>202.8</v>
      </c>
      <c r="K45" s="62">
        <f t="shared" si="0"/>
        <v>267</v>
      </c>
      <c r="L45" s="62">
        <f t="shared" si="0"/>
        <v>522.49</v>
      </c>
      <c r="M45" s="62">
        <f t="shared" si="0"/>
        <v>40</v>
      </c>
      <c r="N45" s="62">
        <f t="shared" si="0"/>
        <v>126.3</v>
      </c>
      <c r="O45" s="62">
        <f t="shared" si="0"/>
        <v>1616.72</v>
      </c>
      <c r="P45" s="62">
        <f t="shared" si="0"/>
        <v>85.09</v>
      </c>
      <c r="Q45" s="62">
        <f t="shared" si="0"/>
        <v>181.37</v>
      </c>
      <c r="R45" s="62">
        <f t="shared" si="0"/>
        <v>55.84</v>
      </c>
      <c r="S45" s="62">
        <f t="shared" si="0"/>
        <v>72</v>
      </c>
      <c r="T45" s="62">
        <f t="shared" si="0"/>
        <v>120</v>
      </c>
      <c r="U45" s="62">
        <f t="shared" si="0"/>
        <v>255</v>
      </c>
      <c r="V45" s="62">
        <f t="shared" si="0"/>
        <v>303.93</v>
      </c>
      <c r="W45" s="62">
        <f t="shared" si="0"/>
        <v>9990</v>
      </c>
      <c r="X45" s="62">
        <f t="shared" si="0"/>
        <v>300</v>
      </c>
      <c r="Y45" s="78">
        <f>SUM(F45:X45)</f>
        <v>15721.52</v>
      </c>
    </row>
    <row r="46" spans="1:25" ht="15" thickTop="1" x14ac:dyDescent="0.3"/>
    <row r="47" spans="1:25" ht="15" thickBot="1" x14ac:dyDescent="0.35"/>
    <row r="48" spans="1:25" x14ac:dyDescent="0.3">
      <c r="A48" s="92" t="s">
        <v>40</v>
      </c>
      <c r="B48" s="89" t="s">
        <v>47</v>
      </c>
      <c r="C48" s="93" t="s">
        <v>66</v>
      </c>
      <c r="D48" s="81"/>
      <c r="E48" s="94"/>
      <c r="F48" s="87" t="s">
        <v>1</v>
      </c>
      <c r="G48" s="91" t="s">
        <v>49</v>
      </c>
      <c r="H48" s="91" t="s">
        <v>17</v>
      </c>
      <c r="I48" s="91" t="s">
        <v>54</v>
      </c>
      <c r="J48" s="87" t="s">
        <v>45</v>
      </c>
      <c r="K48" s="87" t="s">
        <v>65</v>
      </c>
      <c r="L48" s="87" t="s">
        <v>110</v>
      </c>
      <c r="M48" s="97"/>
      <c r="N48" s="49"/>
      <c r="O48" s="49"/>
      <c r="P48" s="49"/>
      <c r="R48" s="49"/>
      <c r="S48" s="100"/>
      <c r="U48" s="49"/>
      <c r="V48" s="49"/>
    </row>
    <row r="49" spans="1:24" ht="15" thickBot="1" x14ac:dyDescent="0.35">
      <c r="A49" s="82"/>
      <c r="B49" s="85"/>
      <c r="C49" s="83"/>
      <c r="D49" s="84"/>
      <c r="E49" s="86"/>
      <c r="F49" s="88" t="s">
        <v>1</v>
      </c>
      <c r="G49" s="90" t="s">
        <v>67</v>
      </c>
      <c r="H49" s="90" t="s">
        <v>111</v>
      </c>
      <c r="I49" s="90" t="s">
        <v>68</v>
      </c>
      <c r="J49" s="88" t="s">
        <v>69</v>
      </c>
      <c r="K49" s="88" t="s">
        <v>70</v>
      </c>
      <c r="L49" s="88"/>
      <c r="M49" s="97"/>
      <c r="N49" s="49"/>
      <c r="O49" s="49"/>
      <c r="P49" s="49"/>
      <c r="Q49" s="100"/>
      <c r="R49" s="49"/>
      <c r="S49" s="100"/>
      <c r="T49" s="49"/>
      <c r="U49" s="49"/>
      <c r="V49" s="49"/>
      <c r="W49" s="49"/>
      <c r="X49" s="49"/>
    </row>
    <row r="50" spans="1:24" x14ac:dyDescent="0.3">
      <c r="A50" s="71">
        <v>45027</v>
      </c>
      <c r="B50" s="3" t="s">
        <v>89</v>
      </c>
      <c r="C50" s="51">
        <v>2129.5</v>
      </c>
      <c r="D50" s="48"/>
      <c r="E50" s="47" t="s">
        <v>1</v>
      </c>
      <c r="F50" s="51">
        <v>2129.5</v>
      </c>
      <c r="L50" s="54"/>
      <c r="M50" s="54"/>
    </row>
    <row r="51" spans="1:24" x14ac:dyDescent="0.3">
      <c r="A51" s="71">
        <v>45033</v>
      </c>
      <c r="B51" s="3" t="s">
        <v>88</v>
      </c>
      <c r="C51" s="51">
        <v>8345.7999999999993</v>
      </c>
      <c r="D51" s="48"/>
      <c r="E51" s="47" t="s">
        <v>102</v>
      </c>
      <c r="H51" s="51">
        <v>8345.7999999999993</v>
      </c>
      <c r="L51" s="54"/>
      <c r="M51" s="54"/>
    </row>
    <row r="52" spans="1:24" x14ac:dyDescent="0.3">
      <c r="A52" s="71">
        <v>45043</v>
      </c>
      <c r="B52" s="3" t="s">
        <v>87</v>
      </c>
      <c r="C52" s="51">
        <v>568.76</v>
      </c>
      <c r="D52" s="48"/>
      <c r="E52" s="47" t="s">
        <v>103</v>
      </c>
      <c r="G52" s="51">
        <v>568.76</v>
      </c>
      <c r="L52" s="54"/>
      <c r="M52" s="54"/>
      <c r="N52" s="49"/>
    </row>
    <row r="53" spans="1:24" x14ac:dyDescent="0.3">
      <c r="A53" s="71">
        <v>45027</v>
      </c>
      <c r="B53" s="3" t="s">
        <v>124</v>
      </c>
      <c r="C53" s="51">
        <v>2129.5</v>
      </c>
      <c r="D53" s="48"/>
      <c r="E53" s="47" t="s">
        <v>1</v>
      </c>
      <c r="F53" s="51">
        <v>2129.5</v>
      </c>
      <c r="L53" s="54"/>
      <c r="M53" s="54"/>
      <c r="N53" s="49"/>
    </row>
    <row r="54" spans="1:24" x14ac:dyDescent="0.3">
      <c r="A54" s="71">
        <v>45216</v>
      </c>
      <c r="B54" s="3" t="s">
        <v>137</v>
      </c>
      <c r="C54" s="51">
        <v>90</v>
      </c>
      <c r="D54" s="48"/>
      <c r="E54" s="47" t="s">
        <v>138</v>
      </c>
      <c r="K54" s="51">
        <v>90</v>
      </c>
      <c r="L54" s="54"/>
      <c r="M54" s="54"/>
      <c r="N54" s="49"/>
    </row>
    <row r="55" spans="1:24" x14ac:dyDescent="0.3">
      <c r="A55" s="42"/>
      <c r="D55" s="48"/>
      <c r="L55" s="54"/>
      <c r="M55" s="54"/>
      <c r="N55" s="49"/>
    </row>
    <row r="56" spans="1:24" x14ac:dyDescent="0.3">
      <c r="A56" s="42"/>
      <c r="D56" s="48"/>
      <c r="L56" s="54"/>
      <c r="M56" s="54"/>
      <c r="N56" s="49"/>
    </row>
    <row r="57" spans="1:24" ht="15" thickBot="1" x14ac:dyDescent="0.35">
      <c r="A57" s="42"/>
      <c r="B57" s="19" t="s">
        <v>71</v>
      </c>
      <c r="C57" s="70">
        <f>SUM(C48:C54)</f>
        <v>13263.56</v>
      </c>
      <c r="D57" s="48"/>
      <c r="E57" s="47" t="s">
        <v>64</v>
      </c>
      <c r="F57" s="48">
        <f t="shared" ref="F57:K57" si="1">SUM(F50:F52)</f>
        <v>2129.5</v>
      </c>
      <c r="G57" s="48">
        <f t="shared" si="1"/>
        <v>568.76</v>
      </c>
      <c r="H57" s="48">
        <f t="shared" si="1"/>
        <v>8345.7999999999993</v>
      </c>
      <c r="I57" s="48">
        <f t="shared" si="1"/>
        <v>0</v>
      </c>
      <c r="J57" s="48">
        <f t="shared" si="1"/>
        <v>0</v>
      </c>
      <c r="K57" s="48">
        <f t="shared" si="1"/>
        <v>0</v>
      </c>
      <c r="L57" s="51">
        <f>SUM(D57:K57)</f>
        <v>11044.06</v>
      </c>
      <c r="M57" s="54"/>
      <c r="N57" s="51"/>
    </row>
    <row r="58" spans="1:24" ht="15" thickTop="1" x14ac:dyDescent="0.3">
      <c r="B58" s="2"/>
      <c r="D58" s="50"/>
      <c r="N58" s="48"/>
    </row>
    <row r="59" spans="1:24" ht="15" thickBot="1" x14ac:dyDescent="0.35">
      <c r="B59" s="3" t="s">
        <v>92</v>
      </c>
      <c r="C59" s="70">
        <f>C3-C45+C57</f>
        <v>13977.190000000002</v>
      </c>
    </row>
    <row r="60" spans="1:24" ht="15" thickTop="1" x14ac:dyDescent="0.3"/>
    <row r="61" spans="1:24" x14ac:dyDescent="0.3">
      <c r="A61" s="42"/>
      <c r="D61" s="48"/>
    </row>
    <row r="62" spans="1:24" x14ac:dyDescent="0.3">
      <c r="A62" s="42"/>
      <c r="B62" s="47"/>
      <c r="D62" s="48"/>
    </row>
    <row r="63" spans="1:24" x14ac:dyDescent="0.3">
      <c r="A63" s="42"/>
      <c r="B63" s="47"/>
      <c r="D63" s="48"/>
    </row>
    <row r="64" spans="1:24" x14ac:dyDescent="0.3">
      <c r="A64" s="42"/>
      <c r="B64" s="47"/>
      <c r="D64" s="4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47A01-1EAF-484B-87A6-AE426C19B257}">
  <dimension ref="A1:D34"/>
  <sheetViews>
    <sheetView topLeftCell="A10" workbookViewId="0">
      <selection activeCell="I21" sqref="I21"/>
    </sheetView>
  </sheetViews>
  <sheetFormatPr defaultRowHeight="14.4" x14ac:dyDescent="0.3"/>
  <cols>
    <col min="1" max="1" width="42.44140625" customWidth="1"/>
    <col min="2" max="2" width="16.88671875" customWidth="1"/>
    <col min="3" max="3" width="40.6640625" customWidth="1"/>
  </cols>
  <sheetData>
    <row r="1" spans="1:3" ht="14.25" customHeight="1" x14ac:dyDescent="0.3">
      <c r="A1" s="2" t="s">
        <v>108</v>
      </c>
    </row>
    <row r="2" spans="1:3" ht="14.25" customHeight="1" x14ac:dyDescent="0.3">
      <c r="A2" s="3"/>
    </row>
    <row r="3" spans="1:3" ht="14.25" customHeight="1" x14ac:dyDescent="0.3">
      <c r="A3" s="3"/>
    </row>
    <row r="4" spans="1:3" ht="14.25" customHeight="1" x14ac:dyDescent="0.3">
      <c r="A4" s="4"/>
      <c r="B4" s="5" t="s">
        <v>107</v>
      </c>
      <c r="C4" s="7" t="s">
        <v>23</v>
      </c>
    </row>
    <row r="5" spans="1:3" ht="14.25" customHeight="1" x14ac:dyDescent="0.3">
      <c r="A5" s="8" t="s">
        <v>0</v>
      </c>
      <c r="B5" s="9" t="s">
        <v>79</v>
      </c>
      <c r="C5" s="11"/>
    </row>
    <row r="6" spans="1:3" ht="14.25" customHeight="1" x14ac:dyDescent="0.3">
      <c r="A6" s="12" t="s">
        <v>1</v>
      </c>
      <c r="B6" s="105">
        <v>4471</v>
      </c>
      <c r="C6" s="15" t="s">
        <v>148</v>
      </c>
    </row>
    <row r="7" spans="1:3" ht="14.25" customHeight="1" x14ac:dyDescent="0.3">
      <c r="A7" s="16" t="s">
        <v>2</v>
      </c>
      <c r="B7" s="17">
        <v>500</v>
      </c>
      <c r="C7" s="15"/>
    </row>
    <row r="8" spans="1:3" ht="14.25" customHeight="1" x14ac:dyDescent="0.3">
      <c r="A8" s="16" t="s">
        <v>17</v>
      </c>
      <c r="B8" s="17">
        <v>0</v>
      </c>
      <c r="C8" s="15" t="s">
        <v>149</v>
      </c>
    </row>
    <row r="9" spans="1:3" ht="14.25" customHeight="1" x14ac:dyDescent="0.3">
      <c r="A9" s="16" t="s">
        <v>26</v>
      </c>
      <c r="B9" s="17">
        <v>270</v>
      </c>
      <c r="C9" s="15"/>
    </row>
    <row r="10" spans="1:3" ht="14.25" customHeight="1" x14ac:dyDescent="0.3">
      <c r="A10" s="15" t="s">
        <v>24</v>
      </c>
      <c r="B10" s="17">
        <v>0</v>
      </c>
      <c r="C10" s="15" t="s">
        <v>150</v>
      </c>
    </row>
    <row r="11" spans="1:3" ht="14.25" customHeight="1" x14ac:dyDescent="0.3">
      <c r="A11" s="15" t="s">
        <v>78</v>
      </c>
      <c r="B11" s="17">
        <v>0</v>
      </c>
      <c r="C11" s="15" t="s">
        <v>149</v>
      </c>
    </row>
    <row r="12" spans="1:3" ht="14.25" customHeight="1" x14ac:dyDescent="0.3">
      <c r="A12" s="19" t="s">
        <v>3</v>
      </c>
      <c r="B12" s="20">
        <f>SUM(B6:B11)</f>
        <v>5241</v>
      </c>
      <c r="C12" s="15"/>
    </row>
    <row r="13" spans="1:3" ht="14.25" customHeight="1" x14ac:dyDescent="0.3">
      <c r="A13" s="22"/>
      <c r="B13" s="23"/>
    </row>
    <row r="14" spans="1:3" ht="14.25" customHeight="1" x14ac:dyDescent="0.3">
      <c r="A14" s="22"/>
      <c r="B14" s="23"/>
    </row>
    <row r="15" spans="1:3" ht="14.25" customHeight="1" x14ac:dyDescent="0.3">
      <c r="A15" s="4"/>
      <c r="B15" s="5" t="s">
        <v>107</v>
      </c>
      <c r="C15" s="25" t="s">
        <v>15</v>
      </c>
    </row>
    <row r="16" spans="1:3" ht="14.25" customHeight="1" x14ac:dyDescent="0.3">
      <c r="A16" s="26" t="s">
        <v>4</v>
      </c>
      <c r="B16" s="9" t="s">
        <v>79</v>
      </c>
      <c r="C16" s="27"/>
    </row>
    <row r="17" spans="1:4" ht="14.25" customHeight="1" x14ac:dyDescent="0.3">
      <c r="A17" s="16" t="s">
        <v>16</v>
      </c>
      <c r="B17" s="17">
        <v>1600</v>
      </c>
      <c r="C17" s="15"/>
    </row>
    <row r="18" spans="1:4" ht="14.25" customHeight="1" x14ac:dyDescent="0.3">
      <c r="A18" s="16" t="s">
        <v>5</v>
      </c>
      <c r="B18" s="17">
        <v>0</v>
      </c>
      <c r="C18" s="28" t="s">
        <v>145</v>
      </c>
    </row>
    <row r="19" spans="1:4" ht="14.25" customHeight="1" x14ac:dyDescent="0.3">
      <c r="A19" s="16" t="s">
        <v>21</v>
      </c>
      <c r="B19" s="17">
        <v>100</v>
      </c>
      <c r="C19" s="15"/>
    </row>
    <row r="20" spans="1:4" ht="14.25" customHeight="1" x14ac:dyDescent="0.3">
      <c r="A20" s="16" t="s">
        <v>22</v>
      </c>
      <c r="B20" s="30">
        <v>220</v>
      </c>
      <c r="C20" s="15"/>
    </row>
    <row r="21" spans="1:4" ht="14.25" customHeight="1" x14ac:dyDescent="0.3">
      <c r="A21" s="16" t="s">
        <v>7</v>
      </c>
      <c r="B21" s="17">
        <v>275</v>
      </c>
      <c r="C21" s="15" t="s">
        <v>144</v>
      </c>
    </row>
    <row r="22" spans="1:4" ht="14.25" customHeight="1" x14ac:dyDescent="0.3">
      <c r="A22" s="16" t="s">
        <v>8</v>
      </c>
      <c r="B22" s="104">
        <v>500</v>
      </c>
      <c r="C22" s="15" t="s">
        <v>146</v>
      </c>
    </row>
    <row r="23" spans="1:4" ht="14.25" customHeight="1" x14ac:dyDescent="0.3">
      <c r="A23" s="16" t="s">
        <v>9</v>
      </c>
      <c r="B23" s="17">
        <v>45</v>
      </c>
      <c r="C23" s="15"/>
    </row>
    <row r="24" spans="1:4" ht="14.25" customHeight="1" x14ac:dyDescent="0.3">
      <c r="A24" s="16" t="s">
        <v>11</v>
      </c>
      <c r="B24" s="53">
        <v>500</v>
      </c>
      <c r="C24" s="15" t="s">
        <v>147</v>
      </c>
      <c r="D24" s="52"/>
    </row>
    <row r="25" spans="1:4" ht="14.25" customHeight="1" x14ac:dyDescent="0.3">
      <c r="A25" s="16" t="s">
        <v>18</v>
      </c>
      <c r="B25" s="17">
        <v>90</v>
      </c>
      <c r="C25" s="15"/>
    </row>
    <row r="26" spans="1:4" ht="14.25" customHeight="1" x14ac:dyDescent="0.3">
      <c r="A26" s="16" t="s">
        <v>30</v>
      </c>
      <c r="B26" s="30">
        <v>200</v>
      </c>
      <c r="C26" s="15"/>
    </row>
    <row r="27" spans="1:4" ht="14.25" customHeight="1" x14ac:dyDescent="0.3">
      <c r="A27" s="16" t="s">
        <v>12</v>
      </c>
      <c r="B27" s="30">
        <v>60</v>
      </c>
      <c r="C27" s="15"/>
    </row>
    <row r="28" spans="1:4" ht="14.25" customHeight="1" x14ac:dyDescent="0.3">
      <c r="A28" s="16" t="s">
        <v>13</v>
      </c>
      <c r="B28" s="17">
        <v>120</v>
      </c>
      <c r="C28" s="15"/>
    </row>
    <row r="29" spans="1:4" ht="14.25" customHeight="1" x14ac:dyDescent="0.3">
      <c r="A29" s="16" t="s">
        <v>19</v>
      </c>
      <c r="B29" s="17">
        <v>120</v>
      </c>
      <c r="C29" s="15"/>
    </row>
    <row r="30" spans="1:4" ht="14.25" customHeight="1" x14ac:dyDescent="0.3">
      <c r="A30" s="16" t="s">
        <v>14</v>
      </c>
      <c r="B30" s="17">
        <v>135</v>
      </c>
      <c r="C30" s="15"/>
    </row>
    <row r="31" spans="1:4" ht="14.25" customHeight="1" x14ac:dyDescent="0.3">
      <c r="A31" s="16" t="s">
        <v>20</v>
      </c>
      <c r="B31" s="17"/>
      <c r="C31" s="15"/>
    </row>
    <row r="32" spans="1:4" ht="14.25" customHeight="1" x14ac:dyDescent="0.3">
      <c r="A32" s="32" t="s">
        <v>3</v>
      </c>
      <c r="B32" s="20">
        <f>SUM(B17:B31)</f>
        <v>3965</v>
      </c>
      <c r="C32" s="15"/>
    </row>
    <row r="33" spans="1:3" ht="14.25" customHeight="1" x14ac:dyDescent="0.3">
      <c r="A33" s="33"/>
      <c r="B33" s="23"/>
      <c r="C33" s="23"/>
    </row>
    <row r="34" spans="1:3" ht="14.25" customHeight="1" x14ac:dyDescent="0.3">
      <c r="A34" s="33"/>
      <c r="B34" s="23"/>
      <c r="C34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2023-2024</vt:lpstr>
      <vt:lpstr>Cash Book</vt:lpstr>
      <vt:lpstr>Budget 2024-2025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</dc:creator>
  <cp:lastModifiedBy>Carl King</cp:lastModifiedBy>
  <cp:lastPrinted>2022-09-27T13:23:14Z</cp:lastPrinted>
  <dcterms:created xsi:type="dcterms:W3CDTF">2018-12-11T11:31:24Z</dcterms:created>
  <dcterms:modified xsi:type="dcterms:W3CDTF">2024-04-22T14:48:48Z</dcterms:modified>
</cp:coreProperties>
</file>