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af35aa0ae45f48/Documents/Carls Documents/PARRISH COUNCIL/Accounts/"/>
    </mc:Choice>
  </mc:AlternateContent>
  <xr:revisionPtr revIDLastSave="0" documentId="8_{BBF0C5E4-4DB7-441C-8EDD-1DC379020240}" xr6:coauthVersionLast="47" xr6:coauthVersionMax="47" xr10:uidLastSave="{00000000-0000-0000-0000-000000000000}"/>
  <bookViews>
    <workbookView xWindow="-108" yWindow="-108" windowWidth="23256" windowHeight="12576" firstSheet="2" activeTab="6" xr2:uid="{00000000-000D-0000-FFFF-FFFF00000000}"/>
  </bookViews>
  <sheets>
    <sheet name="Accounts for YE 31.03.2021" sheetId="1" r:id="rId1"/>
    <sheet name="Cashbooks" sheetId="4" r:id="rId2"/>
    <sheet name="Village Green Bank Rec" sheetId="5" r:id="rId3"/>
    <sheet name="Building Society ac" sheetId="11" r:id="rId4"/>
    <sheet name="Parish Council ac bank rec" sheetId="6" r:id="rId5"/>
    <sheet name="Earmarked and General reserves" sheetId="10" r:id="rId6"/>
    <sheet name="Agar figures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0" l="1"/>
  <c r="D21" i="10"/>
  <c r="D20" i="10"/>
  <c r="D23" i="10"/>
  <c r="D22" i="10"/>
  <c r="D19" i="10"/>
  <c r="B52" i="1"/>
  <c r="B51" i="1"/>
  <c r="E23" i="6"/>
  <c r="D42" i="4"/>
  <c r="D37" i="4"/>
  <c r="D36" i="4"/>
  <c r="D35" i="4"/>
  <c r="B41" i="1"/>
  <c r="Y31" i="4"/>
  <c r="K42" i="4" l="1"/>
  <c r="J42" i="4"/>
  <c r="I42" i="4"/>
  <c r="H42" i="4"/>
  <c r="G42" i="4"/>
  <c r="B12" i="1" s="1"/>
  <c r="F42" i="4"/>
  <c r="B17" i="1" l="1"/>
  <c r="B13" i="1"/>
  <c r="B18" i="1"/>
  <c r="B16" i="1"/>
  <c r="D16" i="1" s="1"/>
  <c r="B15" i="1"/>
  <c r="D15" i="1" s="1"/>
  <c r="D42" i="1"/>
  <c r="D18" i="1"/>
  <c r="D14" i="1"/>
  <c r="B53" i="1" l="1"/>
  <c r="B54" i="1" s="1"/>
  <c r="D10" i="11"/>
  <c r="D15" i="11" s="1"/>
  <c r="E13" i="10" l="1"/>
  <c r="E12" i="10"/>
  <c r="E10" i="10"/>
  <c r="E9" i="10"/>
  <c r="E8" i="10"/>
  <c r="E7" i="10"/>
  <c r="E6" i="10"/>
  <c r="D17" i="1"/>
  <c r="Z30" i="4"/>
  <c r="X30" i="4"/>
  <c r="C44" i="1"/>
  <c r="C20" i="1"/>
  <c r="B39" i="1" l="1"/>
  <c r="D39" i="1" s="1"/>
  <c r="B33" i="1"/>
  <c r="D33" i="1" s="1"/>
  <c r="D13" i="1"/>
  <c r="D12" i="1" l="1"/>
  <c r="B13" i="10"/>
  <c r="E30" i="4"/>
  <c r="D30" i="4"/>
  <c r="F30" i="4"/>
  <c r="H30" i="4"/>
  <c r="B25" i="1" l="1"/>
  <c r="D25" i="1" s="1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G30" i="4"/>
  <c r="B35" i="1" l="1"/>
  <c r="D35" i="1" s="1"/>
  <c r="B38" i="1"/>
  <c r="D38" i="1" s="1"/>
  <c r="B32" i="1"/>
  <c r="D32" i="1" s="1"/>
  <c r="AA30" i="4"/>
  <c r="B26" i="1"/>
  <c r="D26" i="1" s="1"/>
  <c r="F57" i="4" l="1"/>
  <c r="D51" i="4"/>
  <c r="E51" i="4"/>
  <c r="B19" i="1" l="1"/>
  <c r="B43" i="1"/>
  <c r="D43" i="1" s="1"/>
  <c r="D28" i="1"/>
  <c r="D36" i="1"/>
  <c r="B37" i="1"/>
  <c r="D37" i="1" s="1"/>
  <c r="B27" i="1"/>
  <c r="B29" i="1"/>
  <c r="D29" i="1" s="1"/>
  <c r="B34" i="1"/>
  <c r="D34" i="1" s="1"/>
  <c r="B30" i="1"/>
  <c r="D30" i="1" s="1"/>
  <c r="B40" i="1"/>
  <c r="D40" i="1" s="1"/>
  <c r="B31" i="1"/>
  <c r="D31" i="1" s="1"/>
  <c r="B24" i="1"/>
  <c r="D24" i="1" s="1"/>
  <c r="B23" i="1"/>
  <c r="F51" i="4"/>
  <c r="D23" i="1" l="1"/>
  <c r="B44" i="1"/>
  <c r="E8" i="6" s="1"/>
  <c r="D10" i="5"/>
  <c r="D13" i="5" s="1"/>
  <c r="D41" i="1"/>
  <c r="D27" i="1"/>
  <c r="B20" i="1"/>
  <c r="B47" i="1" s="1"/>
  <c r="B56" i="1" s="1"/>
  <c r="B59" i="1" s="1"/>
  <c r="D19" i="1"/>
  <c r="D20" i="1" l="1"/>
  <c r="E6" i="6"/>
  <c r="E10" i="6" s="1"/>
  <c r="E17" i="6" s="1"/>
  <c r="D44" i="1"/>
  <c r="B61" i="1" l="1"/>
</calcChain>
</file>

<file path=xl/sharedStrings.xml><?xml version="1.0" encoding="utf-8"?>
<sst xmlns="http://schemas.openxmlformats.org/spreadsheetml/2006/main" count="229" uniqueCount="151">
  <si>
    <t>Brundish Parish Council</t>
  </si>
  <si>
    <t xml:space="preserve"> </t>
  </si>
  <si>
    <t>Receipts:</t>
  </si>
  <si>
    <t>Precept</t>
  </si>
  <si>
    <t xml:space="preserve">Vat Reclaim  </t>
  </si>
  <si>
    <t>LC  grant</t>
  </si>
  <si>
    <t>Total:</t>
  </si>
  <si>
    <t>Public Works -  Loan Repayment</t>
  </si>
  <si>
    <t>Audit fees (Both)</t>
  </si>
  <si>
    <t>Defibrillator and associated costs</t>
  </si>
  <si>
    <t>ICO</t>
  </si>
  <si>
    <t>MSDC election costs</t>
  </si>
  <si>
    <t>Donations  (Section 137)</t>
  </si>
  <si>
    <t>Dog bin</t>
  </si>
  <si>
    <t>Training</t>
  </si>
  <si>
    <t>Hire of Village Hall (P.C.meetings)</t>
  </si>
  <si>
    <t>Vat</t>
  </si>
  <si>
    <t xml:space="preserve">Accounts </t>
  </si>
  <si>
    <t>Paye:</t>
  </si>
  <si>
    <t>HMRC</t>
  </si>
  <si>
    <t>D Bedwell</t>
  </si>
  <si>
    <t xml:space="preserve">Balance as per bank statement </t>
  </si>
  <si>
    <t>Village Green Account:</t>
  </si>
  <si>
    <t>Parish Council account:</t>
  </si>
  <si>
    <t>Street Light</t>
  </si>
  <si>
    <t>Phone box</t>
  </si>
  <si>
    <t>Defibrillator</t>
  </si>
  <si>
    <t>PWL</t>
  </si>
  <si>
    <t>Bins</t>
  </si>
  <si>
    <t>Salc</t>
  </si>
  <si>
    <t>Audit</t>
  </si>
  <si>
    <t>Net:</t>
  </si>
  <si>
    <t>Vat:</t>
  </si>
  <si>
    <t>Date:</t>
  </si>
  <si>
    <t>Cheque No:</t>
  </si>
  <si>
    <t>Add receipts in the year</t>
  </si>
  <si>
    <t>Minus payments in the year</t>
  </si>
  <si>
    <t>Difference</t>
  </si>
  <si>
    <t>Difference:</t>
  </si>
  <si>
    <t>Unpresented cheques</t>
  </si>
  <si>
    <t>20-98-07 80212865</t>
  </si>
  <si>
    <t>20-98-07 30010146</t>
  </si>
  <si>
    <t>Village Green</t>
  </si>
  <si>
    <t>Cashbook 1- Parish Council- Payments:</t>
  </si>
  <si>
    <t>Cashbook 1- Parish Council- Receipts:</t>
  </si>
  <si>
    <t>Cashbook 2- Village Green Account- Payments:</t>
  </si>
  <si>
    <t>Cashbook 2- Village Green account- Receipts:</t>
  </si>
  <si>
    <t>Current</t>
  </si>
  <si>
    <t>Building Society</t>
  </si>
  <si>
    <t>Opening balance + Receipts-Expenditure</t>
  </si>
  <si>
    <t>Insurance Renewal</t>
  </si>
  <si>
    <t>General</t>
  </si>
  <si>
    <t>Defibrillator grants</t>
  </si>
  <si>
    <t>MSDC play area inspection</t>
  </si>
  <si>
    <t>Cheque no:</t>
  </si>
  <si>
    <t xml:space="preserve">Payee: </t>
  </si>
  <si>
    <t>From:</t>
  </si>
  <si>
    <t>SALC</t>
  </si>
  <si>
    <t>Salc, subscriptions</t>
  </si>
  <si>
    <t xml:space="preserve">Budget </t>
  </si>
  <si>
    <t>Actual</t>
  </si>
  <si>
    <t xml:space="preserve">Clerk exp: </t>
  </si>
  <si>
    <t>MSDC</t>
  </si>
  <si>
    <t xml:space="preserve">Clerk salary </t>
  </si>
  <si>
    <t>Clerk's expenses</t>
  </si>
  <si>
    <t>Council- other costs</t>
  </si>
  <si>
    <t>SCC- Street light</t>
  </si>
  <si>
    <t>P/Area Inps</t>
  </si>
  <si>
    <t>Payments (PC)</t>
  </si>
  <si>
    <t>Brundish Parish Council Reserves listing:</t>
  </si>
  <si>
    <t>Totals:</t>
  </si>
  <si>
    <t>Reserves</t>
  </si>
  <si>
    <t>CIL funds</t>
  </si>
  <si>
    <t>PC Payments Total:</t>
  </si>
  <si>
    <t>Website</t>
  </si>
  <si>
    <t>election costs</t>
  </si>
  <si>
    <t>31.03.2020</t>
  </si>
  <si>
    <t>Suffolk Bizz-website</t>
  </si>
  <si>
    <t xml:space="preserve">CIL </t>
  </si>
  <si>
    <t>Village Green Income</t>
  </si>
  <si>
    <t>Other grants</t>
  </si>
  <si>
    <t>Net as at 31.03.2020</t>
  </si>
  <si>
    <t>As at 31.03.2019:</t>
  </si>
  <si>
    <t>Receipts 19/20:</t>
  </si>
  <si>
    <t>Payments 19/20:</t>
  </si>
  <si>
    <t>Elections</t>
  </si>
  <si>
    <t>Contingency</t>
  </si>
  <si>
    <t>Year ended 31 March 2020</t>
  </si>
  <si>
    <t xml:space="preserve">Interest (building society) </t>
  </si>
  <si>
    <t xml:space="preserve">Other costs (contingencies) </t>
  </si>
  <si>
    <t>Cashbook 1- Receipts</t>
  </si>
  <si>
    <t>Village Sign/fence</t>
  </si>
  <si>
    <t>Building Society Acount</t>
  </si>
  <si>
    <t>Box No.</t>
  </si>
  <si>
    <t xml:space="preserve">Unpresented cheques </t>
  </si>
  <si>
    <t>Variance</t>
  </si>
  <si>
    <t xml:space="preserve">Difference: </t>
  </si>
  <si>
    <t>Highlighted for each acounting period</t>
  </si>
  <si>
    <t>2020/2021</t>
  </si>
  <si>
    <t>31.03.2021</t>
  </si>
  <si>
    <t>17.06.2020</t>
  </si>
  <si>
    <t>Suffolk Cloud</t>
  </si>
  <si>
    <t>N Parsons</t>
  </si>
  <si>
    <t>V Green</t>
  </si>
  <si>
    <t>15.04.2020</t>
  </si>
  <si>
    <t>CIL:</t>
  </si>
  <si>
    <t>Precept:</t>
  </si>
  <si>
    <t>Bank Interest:</t>
  </si>
  <si>
    <t>Other grants:</t>
  </si>
  <si>
    <t>DD</t>
  </si>
  <si>
    <t>Public Works Loan</t>
  </si>
  <si>
    <t>21.09.2020</t>
  </si>
  <si>
    <t>Bank Statement as at 31.03.2021</t>
  </si>
  <si>
    <t>Defibrillator:</t>
  </si>
  <si>
    <t>LC Grant:</t>
  </si>
  <si>
    <t>Accounts for year ended 31.03.2021</t>
  </si>
  <si>
    <t>Opening Balances as at 01.04.2020</t>
  </si>
  <si>
    <t>Accounts for year ended 31 March 2021</t>
  </si>
  <si>
    <t>Brundish Parish Council- Account Reconciliation 2020/2021</t>
  </si>
  <si>
    <t>AGAR  calculations</t>
  </si>
  <si>
    <t>02.09.2020</t>
  </si>
  <si>
    <t>10.11.2020</t>
  </si>
  <si>
    <t>Came and Co- insurance</t>
  </si>
  <si>
    <t>15.02.2021</t>
  </si>
  <si>
    <t>N Ashwell sign maker</t>
  </si>
  <si>
    <t>28.03.2021</t>
  </si>
  <si>
    <t>SCC- street lighting</t>
  </si>
  <si>
    <t>Deleted</t>
  </si>
  <si>
    <t>17.12.2020</t>
  </si>
  <si>
    <t>19.01.2021</t>
  </si>
  <si>
    <t>J R Rix and Sons</t>
  </si>
  <si>
    <t>Unpresented cheques:</t>
  </si>
  <si>
    <t xml:space="preserve">Village Green </t>
  </si>
  <si>
    <t>Bank balances at 31.03.2021</t>
  </si>
  <si>
    <t>Salaries:</t>
  </si>
  <si>
    <t>HMRC:</t>
  </si>
  <si>
    <t>Other costs::</t>
  </si>
  <si>
    <t>Training:</t>
  </si>
  <si>
    <t xml:space="preserve">ICO: </t>
  </si>
  <si>
    <t>s137:</t>
  </si>
  <si>
    <t>V Hall:</t>
  </si>
  <si>
    <t>Insurance:</t>
  </si>
  <si>
    <t xml:space="preserve">Please note that I am waiting on the final figure for year end, which will differ by a very small amount. </t>
  </si>
  <si>
    <t>waiting for this</t>
  </si>
  <si>
    <t>Proposals for year ended 31 March 2021</t>
  </si>
  <si>
    <t>Movements in year:</t>
  </si>
  <si>
    <t>Net as at 31.03.2021:</t>
  </si>
  <si>
    <t>Unspent</t>
  </si>
  <si>
    <t>Loc budget</t>
  </si>
  <si>
    <t>p/area cap</t>
  </si>
  <si>
    <t>(Annual Return Document Section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</si>
</sst>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44" fontId="2" fillId="0" borderId="0" xfId="1" applyFont="1"/>
    <xf numFmtId="44" fontId="0" fillId="0" borderId="0" xfId="1" applyFont="1"/>
    <xf numFmtId="44" fontId="0" fillId="0" borderId="0" xfId="0" applyNumberFormat="1"/>
    <xf numFmtId="44" fontId="2" fillId="0" borderId="0" xfId="0" applyNumberFormat="1" applyFont="1"/>
    <xf numFmtId="44" fontId="0" fillId="0" borderId="1" xfId="1" applyFont="1" applyBorder="1"/>
    <xf numFmtId="44" fontId="2" fillId="0" borderId="1" xfId="1" applyFont="1" applyBorder="1"/>
    <xf numFmtId="44" fontId="0" fillId="0" borderId="0" xfId="1" applyFont="1" applyBorder="1"/>
    <xf numFmtId="44" fontId="7" fillId="0" borderId="0" xfId="1" applyFont="1"/>
    <xf numFmtId="0" fontId="0" fillId="0" borderId="0" xfId="0" applyBorder="1"/>
    <xf numFmtId="44" fontId="7" fillId="0" borderId="0" xfId="1" applyFont="1" applyBorder="1"/>
    <xf numFmtId="44" fontId="0" fillId="0" borderId="1" xfId="0" applyNumberFormat="1" applyBorder="1"/>
    <xf numFmtId="0" fontId="8" fillId="0" borderId="0" xfId="0" applyFont="1"/>
    <xf numFmtId="0" fontId="9" fillId="0" borderId="0" xfId="0" applyFont="1" applyBorder="1" applyAlignment="1">
      <alignment vertical="center" wrapText="1"/>
    </xf>
    <xf numFmtId="0" fontId="10" fillId="0" borderId="0" xfId="0" applyFont="1" applyFill="1"/>
    <xf numFmtId="0" fontId="11" fillId="0" borderId="0" xfId="0" applyFont="1" applyBorder="1" applyAlignment="1">
      <alignment vertical="center" wrapText="1"/>
    </xf>
    <xf numFmtId="44" fontId="10" fillId="0" borderId="0" xfId="1" applyFont="1" applyFill="1"/>
    <xf numFmtId="44" fontId="10" fillId="0" borderId="1" xfId="1" applyFont="1" applyFill="1" applyBorder="1"/>
    <xf numFmtId="44" fontId="12" fillId="0" borderId="0" xfId="1" applyFont="1" applyFill="1"/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4" fontId="6" fillId="0" borderId="0" xfId="1" applyFont="1"/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Fill="1"/>
    <xf numFmtId="44" fontId="8" fillId="0" borderId="0" xfId="0" applyNumberFormat="1" applyFont="1" applyFill="1"/>
    <xf numFmtId="44" fontId="6" fillId="0" borderId="0" xfId="0" applyNumberFormat="1" applyFont="1" applyFill="1"/>
    <xf numFmtId="44" fontId="10" fillId="0" borderId="0" xfId="0" applyNumberFormat="1" applyFont="1" applyFill="1"/>
    <xf numFmtId="0" fontId="0" fillId="0" borderId="0" xfId="0"/>
    <xf numFmtId="0" fontId="0" fillId="0" borderId="0" xfId="0" applyFont="1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17" fillId="0" borderId="0" xfId="0" applyFont="1"/>
    <xf numFmtId="0" fontId="0" fillId="0" borderId="0" xfId="0" applyFont="1" applyFill="1"/>
    <xf numFmtId="44" fontId="0" fillId="0" borderId="1" xfId="1" applyFont="1" applyFill="1" applyBorder="1"/>
    <xf numFmtId="0" fontId="18" fillId="0" borderId="0" xfId="0" applyFont="1" applyBorder="1" applyAlignment="1">
      <alignment vertical="center" wrapText="1"/>
    </xf>
    <xf numFmtId="44" fontId="8" fillId="0" borderId="1" xfId="1" applyFont="1" applyFill="1" applyBorder="1"/>
    <xf numFmtId="0" fontId="14" fillId="0" borderId="0" xfId="0" applyFont="1"/>
    <xf numFmtId="44" fontId="2" fillId="3" borderId="0" xfId="1" applyFont="1" applyFill="1"/>
    <xf numFmtId="2" fontId="2" fillId="0" borderId="0" xfId="0" applyNumberFormat="1" applyFont="1" applyBorder="1"/>
    <xf numFmtId="0" fontId="0" fillId="0" borderId="0" xfId="0" applyFont="1" applyBorder="1"/>
    <xf numFmtId="0" fontId="0" fillId="0" borderId="3" xfId="0" applyFont="1" applyBorder="1"/>
    <xf numFmtId="0" fontId="18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4" fontId="0" fillId="0" borderId="0" xfId="2" applyFont="1" applyFill="1"/>
    <xf numFmtId="44" fontId="2" fillId="0" borderId="0" xfId="0" applyNumberFormat="1" applyFont="1" applyFill="1"/>
    <xf numFmtId="44" fontId="0" fillId="0" borderId="0" xfId="2" applyFont="1" applyFill="1" applyBorder="1"/>
    <xf numFmtId="0" fontId="2" fillId="0" borderId="3" xfId="0" applyFont="1" applyBorder="1"/>
    <xf numFmtId="0" fontId="2" fillId="0" borderId="0" xfId="0" applyFont="1" applyBorder="1"/>
    <xf numFmtId="0" fontId="0" fillId="0" borderId="0" xfId="0" applyFont="1" applyFill="1" applyBorder="1"/>
    <xf numFmtId="44" fontId="0" fillId="0" borderId="0" xfId="1" applyFont="1" applyFill="1" applyBorder="1"/>
    <xf numFmtId="0" fontId="2" fillId="0" borderId="2" xfId="0" applyFont="1" applyBorder="1"/>
    <xf numFmtId="0" fontId="0" fillId="0" borderId="2" xfId="0" applyFont="1" applyFill="1" applyBorder="1"/>
    <xf numFmtId="44" fontId="0" fillId="0" borderId="2" xfId="1" applyFont="1" applyBorder="1"/>
    <xf numFmtId="44" fontId="0" fillId="0" borderId="2" xfId="0" applyNumberFormat="1" applyBorder="1"/>
    <xf numFmtId="0" fontId="19" fillId="0" borderId="2" xfId="0" applyFont="1" applyBorder="1" applyAlignment="1">
      <alignment vertical="center" wrapText="1"/>
    </xf>
    <xf numFmtId="44" fontId="2" fillId="0" borderId="2" xfId="1" applyFont="1" applyBorder="1"/>
    <xf numFmtId="44" fontId="2" fillId="0" borderId="2" xfId="0" applyNumberFormat="1" applyFont="1" applyBorder="1"/>
    <xf numFmtId="0" fontId="2" fillId="0" borderId="2" xfId="0" applyFont="1" applyFill="1" applyBorder="1"/>
    <xf numFmtId="44" fontId="0" fillId="0" borderId="2" xfId="1" applyFont="1" applyFill="1" applyBorder="1"/>
    <xf numFmtId="0" fontId="18" fillId="0" borderId="2" xfId="0" applyFont="1" applyBorder="1" applyAlignment="1">
      <alignment vertical="center" wrapText="1"/>
    </xf>
    <xf numFmtId="0" fontId="0" fillId="0" borderId="2" xfId="0" applyBorder="1"/>
    <xf numFmtId="44" fontId="12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0" fontId="0" fillId="0" borderId="0" xfId="0" applyFill="1"/>
    <xf numFmtId="44" fontId="0" fillId="0" borderId="0" xfId="1" applyFont="1" applyFill="1"/>
    <xf numFmtId="44" fontId="14" fillId="0" borderId="0" xfId="1" applyFont="1" applyFill="1"/>
    <xf numFmtId="44" fontId="2" fillId="0" borderId="0" xfId="1" applyFont="1" applyFill="1"/>
    <xf numFmtId="44" fontId="1" fillId="0" borderId="0" xfId="1" applyFont="1"/>
    <xf numFmtId="44" fontId="1" fillId="0" borderId="0" xfId="1" applyFont="1" applyFill="1"/>
    <xf numFmtId="44" fontId="1" fillId="0" borderId="0" xfId="1" applyFont="1" applyBorder="1"/>
    <xf numFmtId="44" fontId="10" fillId="0" borderId="0" xfId="1" applyFont="1" applyFill="1" applyBorder="1"/>
    <xf numFmtId="44" fontId="1" fillId="0" borderId="0" xfId="2" applyFont="1" applyFill="1" applyBorder="1"/>
    <xf numFmtId="0" fontId="0" fillId="4" borderId="0" xfId="0" applyFill="1"/>
    <xf numFmtId="44" fontId="14" fillId="4" borderId="0" xfId="1" applyFont="1" applyFill="1"/>
    <xf numFmtId="44" fontId="0" fillId="0" borderId="0" xfId="0" applyNumberFormat="1" applyFont="1"/>
    <xf numFmtId="44" fontId="16" fillId="0" borderId="0" xfId="1" applyFont="1" applyFill="1"/>
    <xf numFmtId="44" fontId="7" fillId="0" borderId="0" xfId="1" applyFont="1" applyFill="1" applyBorder="1"/>
    <xf numFmtId="44" fontId="2" fillId="0" borderId="1" xfId="1" applyFont="1" applyFill="1" applyBorder="1"/>
    <xf numFmtId="44" fontId="7" fillId="0" borderId="1" xfId="1" applyFont="1" applyFill="1" applyBorder="1"/>
    <xf numFmtId="44" fontId="15" fillId="0" borderId="1" xfId="1" applyFont="1" applyFill="1" applyBorder="1"/>
    <xf numFmtId="0" fontId="0" fillId="0" borderId="0" xfId="0" applyFill="1" applyBorder="1"/>
    <xf numFmtId="44" fontId="1" fillId="0" borderId="1" xfId="1" applyFont="1" applyFill="1" applyBorder="1"/>
    <xf numFmtId="44" fontId="14" fillId="0" borderId="1" xfId="1" applyFont="1" applyFill="1" applyBorder="1"/>
    <xf numFmtId="44" fontId="1" fillId="0" borderId="0" xfId="2" applyFont="1" applyFill="1"/>
    <xf numFmtId="44" fontId="8" fillId="0" borderId="1" xfId="0" applyNumberFormat="1" applyFont="1" applyFill="1" applyBorder="1"/>
    <xf numFmtId="44" fontId="6" fillId="0" borderId="4" xfId="1" applyFont="1" applyFill="1" applyBorder="1"/>
    <xf numFmtId="44" fontId="6" fillId="0" borderId="0" xfId="1" applyFont="1" applyFill="1"/>
    <xf numFmtId="44" fontId="0" fillId="0" borderId="0" xfId="0" applyNumberFormat="1" applyFont="1" applyFill="1" applyBorder="1"/>
    <xf numFmtId="44" fontId="6" fillId="0" borderId="1" xfId="1" applyFont="1" applyBorder="1"/>
    <xf numFmtId="44" fontId="12" fillId="0" borderId="0" xfId="1" applyFont="1" applyFill="1" applyBorder="1"/>
    <xf numFmtId="44" fontId="2" fillId="0" borderId="0" xfId="2" applyFont="1" applyFill="1" applyBorder="1"/>
    <xf numFmtId="0" fontId="0" fillId="2" borderId="0" xfId="0" applyFill="1"/>
    <xf numFmtId="44" fontId="15" fillId="4" borderId="0" xfId="1" applyFont="1" applyFill="1"/>
    <xf numFmtId="0" fontId="0" fillId="2" borderId="0" xfId="0" applyFont="1" applyFill="1"/>
    <xf numFmtId="44" fontId="2" fillId="0" borderId="0" xfId="1" applyFont="1" applyFill="1" applyBorder="1"/>
    <xf numFmtId="0" fontId="15" fillId="0" borderId="0" xfId="0" applyFont="1"/>
    <xf numFmtId="44" fontId="15" fillId="0" borderId="0" xfId="1" applyFont="1"/>
    <xf numFmtId="0" fontId="0" fillId="0" borderId="0" xfId="0" applyFont="1" applyAlignment="1">
      <alignment horizontal="right"/>
    </xf>
    <xf numFmtId="0" fontId="0" fillId="4" borderId="0" xfId="0" applyFont="1" applyFill="1" applyAlignment="1">
      <alignment horizontal="right"/>
    </xf>
    <xf numFmtId="0" fontId="0" fillId="4" borderId="0" xfId="0" applyFont="1" applyFill="1"/>
    <xf numFmtId="44" fontId="14" fillId="4" borderId="0" xfId="1" applyFont="1" applyFill="1" applyBorder="1"/>
    <xf numFmtId="44" fontId="2" fillId="0" borderId="5" xfId="1" applyFont="1" applyFill="1" applyBorder="1"/>
    <xf numFmtId="44" fontId="7" fillId="0" borderId="0" xfId="1" applyFont="1" applyFill="1"/>
    <xf numFmtId="44" fontId="1" fillId="2" borderId="0" xfId="1" applyFont="1" applyFill="1" applyBorder="1"/>
    <xf numFmtId="44" fontId="1" fillId="2" borderId="0" xfId="1" applyFont="1" applyFill="1"/>
    <xf numFmtId="44" fontId="1" fillId="2" borderId="1" xfId="1" applyFont="1" applyFill="1" applyBorder="1"/>
    <xf numFmtId="0" fontId="14" fillId="2" borderId="0" xfId="0" applyFont="1" applyFill="1"/>
    <xf numFmtId="44" fontId="0" fillId="0" borderId="0" xfId="0" applyNumberFormat="1" applyBorder="1"/>
    <xf numFmtId="44" fontId="2" fillId="0" borderId="0" xfId="0" applyNumberFormat="1" applyFont="1" applyBorder="1"/>
    <xf numFmtId="44" fontId="2" fillId="0" borderId="7" xfId="0" applyNumberFormat="1" applyFont="1" applyBorder="1"/>
    <xf numFmtId="44" fontId="0" fillId="0" borderId="6" xfId="1" applyFont="1" applyBorder="1"/>
    <xf numFmtId="44" fontId="14" fillId="0" borderId="2" xfId="1" applyFont="1" applyBorder="1"/>
    <xf numFmtId="44" fontId="14" fillId="0" borderId="2" xfId="1" applyFont="1" applyFill="1" applyBorder="1"/>
    <xf numFmtId="44" fontId="2" fillId="0" borderId="0" xfId="1" applyFont="1" applyBorder="1"/>
  </cellXfs>
  <cellStyles count="3">
    <cellStyle name="Currency" xfId="1" builtinId="4"/>
    <cellStyle name="Currency 2" xfId="2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7"/>
  <sheetViews>
    <sheetView topLeftCell="A19" workbookViewId="0">
      <selection activeCell="B37" sqref="B37"/>
    </sheetView>
  </sheetViews>
  <sheetFormatPr defaultRowHeight="13.5" customHeight="1" x14ac:dyDescent="0.3"/>
  <cols>
    <col min="1" max="1" width="43.109375" customWidth="1"/>
    <col min="2" max="2" width="15.109375" customWidth="1"/>
    <col min="3" max="3" width="12.44140625" customWidth="1"/>
    <col min="4" max="4" width="10.44140625" customWidth="1"/>
    <col min="5" max="5" width="3.6640625" customWidth="1"/>
  </cols>
  <sheetData>
    <row r="1" spans="1:5" ht="18" customHeight="1" x14ac:dyDescent="0.3">
      <c r="A1" s="40" t="s">
        <v>0</v>
      </c>
      <c r="B1" s="17"/>
      <c r="C1" s="34"/>
      <c r="D1" s="34"/>
      <c r="E1" s="34"/>
    </row>
    <row r="2" spans="1:5" ht="13.5" customHeight="1" x14ac:dyDescent="0.3">
      <c r="A2" s="36" t="s">
        <v>115</v>
      </c>
      <c r="B2" s="17"/>
      <c r="C2" s="34"/>
      <c r="D2" s="34"/>
      <c r="E2" s="34"/>
    </row>
    <row r="3" spans="1:5" s="33" customFormat="1" ht="13.5" customHeight="1" x14ac:dyDescent="0.3">
      <c r="A3" s="39" t="s">
        <v>116</v>
      </c>
      <c r="B3" s="6">
        <v>8888.34</v>
      </c>
      <c r="C3" s="36"/>
      <c r="D3" s="96"/>
      <c r="E3" s="34"/>
    </row>
    <row r="4" spans="1:5" s="33" customFormat="1" ht="13.5" customHeight="1" x14ac:dyDescent="0.3">
      <c r="A4" s="26"/>
      <c r="B4" s="98"/>
      <c r="C4" s="34"/>
      <c r="D4" s="34"/>
      <c r="E4" s="34"/>
    </row>
    <row r="5" spans="1:5" s="33" customFormat="1" ht="13.5" customHeight="1" x14ac:dyDescent="0.3">
      <c r="A5" s="26"/>
      <c r="B5" s="27"/>
      <c r="C5" s="34"/>
      <c r="D5" s="34"/>
      <c r="E5" s="34"/>
    </row>
    <row r="6" spans="1:5" s="33" customFormat="1" ht="13.5" customHeight="1" x14ac:dyDescent="0.3">
      <c r="A6" s="26"/>
      <c r="B6" s="27"/>
      <c r="C6" s="34"/>
      <c r="D6" s="34"/>
      <c r="E6" s="34"/>
    </row>
    <row r="7" spans="1:5" ht="13.5" customHeight="1" x14ac:dyDescent="0.3">
      <c r="A7" s="17"/>
      <c r="B7" s="37" t="s">
        <v>98</v>
      </c>
      <c r="C7" s="52" t="s">
        <v>98</v>
      </c>
      <c r="D7" s="51" t="s">
        <v>95</v>
      </c>
      <c r="E7" s="48"/>
    </row>
    <row r="8" spans="1:5" ht="13.5" customHeight="1" x14ac:dyDescent="0.3">
      <c r="A8" s="34"/>
      <c r="B8" s="37" t="s">
        <v>60</v>
      </c>
      <c r="C8" s="52" t="s">
        <v>59</v>
      </c>
      <c r="D8" s="48"/>
      <c r="E8" s="48"/>
    </row>
    <row r="9" spans="1:5" ht="13.5" customHeight="1" x14ac:dyDescent="0.3">
      <c r="A9" s="26"/>
      <c r="B9" s="38"/>
      <c r="C9" s="41"/>
      <c r="D9" s="48"/>
      <c r="E9" s="48"/>
    </row>
    <row r="10" spans="1:5" ht="13.5" customHeight="1" x14ac:dyDescent="0.3">
      <c r="A10" s="17"/>
      <c r="B10" s="36" t="s">
        <v>1</v>
      </c>
      <c r="C10" s="41"/>
      <c r="D10" s="12"/>
      <c r="E10" s="48"/>
    </row>
    <row r="11" spans="1:5" ht="13.5" customHeight="1" x14ac:dyDescent="0.3">
      <c r="A11" s="18" t="s">
        <v>2</v>
      </c>
      <c r="B11" s="19"/>
      <c r="C11" s="41"/>
      <c r="D11" s="12"/>
      <c r="E11" s="48"/>
    </row>
    <row r="12" spans="1:5" ht="13.5" customHeight="1" x14ac:dyDescent="0.3">
      <c r="A12" s="20" t="s">
        <v>3</v>
      </c>
      <c r="B12" s="21">
        <f>Cashbooks!G42</f>
        <v>3976.51</v>
      </c>
      <c r="C12" s="93">
        <v>3976.51</v>
      </c>
      <c r="D12" s="12">
        <f>C12-B12</f>
        <v>0</v>
      </c>
      <c r="E12" s="48"/>
    </row>
    <row r="13" spans="1:5" s="33" customFormat="1" ht="13.5" customHeight="1" x14ac:dyDescent="0.3">
      <c r="A13" s="20" t="s">
        <v>78</v>
      </c>
      <c r="B13" s="21">
        <f>Cashbooks!F42</f>
        <v>6.61</v>
      </c>
      <c r="C13" s="93">
        <v>700</v>
      </c>
      <c r="D13" s="12">
        <f t="shared" ref="D13:D20" si="0">C13-B13</f>
        <v>693.39</v>
      </c>
      <c r="E13" s="48"/>
    </row>
    <row r="14" spans="1:5" ht="13.5" customHeight="1" x14ac:dyDescent="0.3">
      <c r="A14" s="20" t="s">
        <v>4</v>
      </c>
      <c r="B14" s="21">
        <v>0</v>
      </c>
      <c r="C14" s="53">
        <v>150</v>
      </c>
      <c r="D14" s="12">
        <f t="shared" si="0"/>
        <v>150</v>
      </c>
      <c r="E14" s="48"/>
    </row>
    <row r="15" spans="1:5" ht="13.5" customHeight="1" x14ac:dyDescent="0.3">
      <c r="A15" s="20" t="s">
        <v>52</v>
      </c>
      <c r="B15" s="21">
        <f>Cashbooks!J42</f>
        <v>239.5</v>
      </c>
      <c r="C15" s="53">
        <v>250</v>
      </c>
      <c r="D15" s="12">
        <f>C15-B15</f>
        <v>10.5</v>
      </c>
      <c r="E15" s="48"/>
    </row>
    <row r="16" spans="1:5" s="33" customFormat="1" ht="13.5" customHeight="1" x14ac:dyDescent="0.3">
      <c r="A16" s="20" t="s">
        <v>88</v>
      </c>
      <c r="B16" s="21">
        <f>Cashbooks!H42</f>
        <v>0</v>
      </c>
      <c r="C16" s="53">
        <v>2.5</v>
      </c>
      <c r="D16" s="12">
        <f t="shared" si="0"/>
        <v>2.5</v>
      </c>
      <c r="E16" s="48"/>
    </row>
    <row r="17" spans="1:5" s="33" customFormat="1" ht="13.5" customHeight="1" x14ac:dyDescent="0.3">
      <c r="A17" s="20" t="s">
        <v>80</v>
      </c>
      <c r="B17" s="21">
        <f>Cashbooks!I42</f>
        <v>0</v>
      </c>
      <c r="C17" s="53">
        <v>750</v>
      </c>
      <c r="D17" s="12">
        <f t="shared" si="0"/>
        <v>750</v>
      </c>
      <c r="E17" s="48"/>
    </row>
    <row r="18" spans="1:5" ht="13.5" customHeight="1" x14ac:dyDescent="0.3">
      <c r="A18" s="17" t="s">
        <v>5</v>
      </c>
      <c r="B18" s="21">
        <f>Cashbooks!K42</f>
        <v>0</v>
      </c>
      <c r="C18" s="53">
        <v>0</v>
      </c>
      <c r="D18" s="12">
        <f t="shared" si="0"/>
        <v>0</v>
      </c>
      <c r="E18" s="48"/>
    </row>
    <row r="19" spans="1:5" ht="13.5" customHeight="1" x14ac:dyDescent="0.3">
      <c r="A19" s="17" t="s">
        <v>79</v>
      </c>
      <c r="B19" s="22">
        <f>Cashbooks!F57</f>
        <v>0</v>
      </c>
      <c r="C19" s="42">
        <v>300</v>
      </c>
      <c r="D19" s="12">
        <f t="shared" si="0"/>
        <v>300</v>
      </c>
      <c r="E19" s="48"/>
    </row>
    <row r="20" spans="1:5" ht="13.5" customHeight="1" x14ac:dyDescent="0.3">
      <c r="A20" s="18" t="s">
        <v>6</v>
      </c>
      <c r="B20" s="23">
        <f>SUM(B12:B19)</f>
        <v>4222.6200000000008</v>
      </c>
      <c r="C20" s="54">
        <f>SUM(C12:C19)</f>
        <v>6129.01</v>
      </c>
      <c r="D20" s="123">
        <f t="shared" si="0"/>
        <v>1906.3899999999994</v>
      </c>
      <c r="E20" s="48"/>
    </row>
    <row r="21" spans="1:5" ht="13.5" customHeight="1" x14ac:dyDescent="0.3">
      <c r="A21" s="17"/>
      <c r="B21" s="21"/>
      <c r="C21" s="41"/>
      <c r="D21" s="12"/>
      <c r="E21" s="48"/>
    </row>
    <row r="22" spans="1:5" ht="13.5" customHeight="1" x14ac:dyDescent="0.3">
      <c r="A22" s="24" t="s">
        <v>68</v>
      </c>
      <c r="B22" s="21"/>
      <c r="C22" s="41"/>
      <c r="D22" s="12"/>
      <c r="E22" s="48"/>
    </row>
    <row r="23" spans="1:5" ht="13.5" customHeight="1" x14ac:dyDescent="0.3">
      <c r="A23" s="20" t="s">
        <v>63</v>
      </c>
      <c r="B23" s="21">
        <f>Cashbooks!G30</f>
        <v>1105.32</v>
      </c>
      <c r="C23" s="55">
        <v>1200</v>
      </c>
      <c r="D23" s="12">
        <f t="shared" ref="D23:D44" si="1">C23-B23</f>
        <v>94.680000000000064</v>
      </c>
      <c r="E23" s="48"/>
    </row>
    <row r="24" spans="1:5" ht="13.5" customHeight="1" x14ac:dyDescent="0.3">
      <c r="A24" s="20" t="s">
        <v>19</v>
      </c>
      <c r="B24" s="21">
        <f>Cashbooks!I30</f>
        <v>221.07</v>
      </c>
      <c r="C24" s="55">
        <v>250</v>
      </c>
      <c r="D24" s="12">
        <f t="shared" si="1"/>
        <v>28.930000000000007</v>
      </c>
      <c r="E24" s="48"/>
    </row>
    <row r="25" spans="1:5" s="33" customFormat="1" ht="13.5" customHeight="1" x14ac:dyDescent="0.3">
      <c r="A25" s="20" t="s">
        <v>64</v>
      </c>
      <c r="B25" s="21">
        <f>Cashbooks!H30</f>
        <v>34.650000000000006</v>
      </c>
      <c r="C25" s="55">
        <v>300</v>
      </c>
      <c r="D25" s="12">
        <f t="shared" si="1"/>
        <v>265.35000000000002</v>
      </c>
      <c r="E25" s="48"/>
    </row>
    <row r="26" spans="1:5" s="33" customFormat="1" ht="13.5" customHeight="1" x14ac:dyDescent="0.3">
      <c r="A26" s="20" t="s">
        <v>65</v>
      </c>
      <c r="B26" s="21">
        <f>Cashbooks!J30</f>
        <v>0</v>
      </c>
      <c r="C26" s="55">
        <v>0</v>
      </c>
      <c r="D26" s="12">
        <f t="shared" si="1"/>
        <v>0</v>
      </c>
      <c r="E26" s="48"/>
    </row>
    <row r="27" spans="1:5" ht="13.5" customHeight="1" x14ac:dyDescent="0.3">
      <c r="A27" s="20" t="s">
        <v>7</v>
      </c>
      <c r="B27" s="21">
        <f>Cashbooks!T30</f>
        <v>894.96</v>
      </c>
      <c r="C27" s="55">
        <v>895</v>
      </c>
      <c r="D27" s="12">
        <f t="shared" si="1"/>
        <v>3.999999999996362E-2</v>
      </c>
      <c r="E27" s="48"/>
    </row>
    <row r="28" spans="1:5" ht="13.5" customHeight="1" x14ac:dyDescent="0.3">
      <c r="A28" s="20" t="s">
        <v>8</v>
      </c>
      <c r="B28" s="21">
        <v>139.35</v>
      </c>
      <c r="C28" s="55">
        <v>98</v>
      </c>
      <c r="D28" s="12">
        <f t="shared" si="1"/>
        <v>-41.349999999999994</v>
      </c>
      <c r="E28" s="48"/>
    </row>
    <row r="29" spans="1:5" ht="13.5" customHeight="1" x14ac:dyDescent="0.3">
      <c r="A29" s="20" t="s">
        <v>9</v>
      </c>
      <c r="B29" s="21">
        <f>Cashbooks!R30</f>
        <v>0</v>
      </c>
      <c r="C29" s="55">
        <v>220</v>
      </c>
      <c r="D29" s="12">
        <f t="shared" si="1"/>
        <v>220</v>
      </c>
      <c r="E29" s="48"/>
    </row>
    <row r="30" spans="1:5" ht="13.5" customHeight="1" x14ac:dyDescent="0.3">
      <c r="A30" s="20" t="s">
        <v>50</v>
      </c>
      <c r="B30" s="21">
        <f>Cashbooks!O30</f>
        <v>402.99</v>
      </c>
      <c r="C30" s="55">
        <v>400</v>
      </c>
      <c r="D30" s="12">
        <f t="shared" si="1"/>
        <v>-2.9900000000000091</v>
      </c>
      <c r="E30" s="48"/>
    </row>
    <row r="31" spans="1:5" ht="13.5" customHeight="1" x14ac:dyDescent="0.3">
      <c r="A31" s="20" t="s">
        <v>10</v>
      </c>
      <c r="B31" s="21">
        <f>Cashbooks!L30</f>
        <v>0</v>
      </c>
      <c r="C31" s="55">
        <v>40</v>
      </c>
      <c r="D31" s="12">
        <f t="shared" si="1"/>
        <v>40</v>
      </c>
      <c r="E31" s="48"/>
    </row>
    <row r="32" spans="1:5" ht="13.5" customHeight="1" x14ac:dyDescent="0.3">
      <c r="A32" s="20" t="s">
        <v>53</v>
      </c>
      <c r="B32" s="21">
        <f>Cashbooks!S30</f>
        <v>0</v>
      </c>
      <c r="C32" s="55">
        <v>0</v>
      </c>
      <c r="D32" s="12">
        <f t="shared" si="1"/>
        <v>0</v>
      </c>
      <c r="E32" s="48"/>
    </row>
    <row r="33" spans="1:5" ht="13.5" customHeight="1" x14ac:dyDescent="0.3">
      <c r="A33" s="20" t="s">
        <v>11</v>
      </c>
      <c r="B33" s="21">
        <f>Cashbooks!Z30</f>
        <v>0</v>
      </c>
      <c r="C33" s="55">
        <v>0</v>
      </c>
      <c r="D33" s="12">
        <f t="shared" si="1"/>
        <v>0</v>
      </c>
      <c r="E33" s="48"/>
    </row>
    <row r="34" spans="1:5" ht="13.5" customHeight="1" x14ac:dyDescent="0.3">
      <c r="A34" s="20" t="s">
        <v>66</v>
      </c>
      <c r="B34" s="21">
        <f>Cashbooks!P30</f>
        <v>40.229999999999997</v>
      </c>
      <c r="C34" s="55">
        <v>36.799999999999997</v>
      </c>
      <c r="D34" s="12">
        <f t="shared" si="1"/>
        <v>-3.4299999999999997</v>
      </c>
      <c r="E34" s="48"/>
    </row>
    <row r="35" spans="1:5" ht="13.5" customHeight="1" x14ac:dyDescent="0.3">
      <c r="A35" s="20" t="s">
        <v>12</v>
      </c>
      <c r="B35" s="21">
        <f>Cashbooks!M30</f>
        <v>0</v>
      </c>
      <c r="C35" s="55">
        <v>0</v>
      </c>
      <c r="D35" s="12">
        <f t="shared" si="1"/>
        <v>0</v>
      </c>
      <c r="E35" s="48"/>
    </row>
    <row r="36" spans="1:5" ht="13.5" customHeight="1" x14ac:dyDescent="0.3">
      <c r="A36" s="20" t="s">
        <v>58</v>
      </c>
      <c r="B36" s="21">
        <v>155</v>
      </c>
      <c r="C36" s="55">
        <v>140</v>
      </c>
      <c r="D36" s="12">
        <f t="shared" si="1"/>
        <v>-15</v>
      </c>
      <c r="E36" s="48"/>
    </row>
    <row r="37" spans="1:5" ht="13.5" customHeight="1" x14ac:dyDescent="0.3">
      <c r="A37" s="20" t="s">
        <v>13</v>
      </c>
      <c r="B37" s="21">
        <f>Cashbooks!U30</f>
        <v>42.23</v>
      </c>
      <c r="C37" s="55">
        <v>42.2</v>
      </c>
      <c r="D37" s="12">
        <f t="shared" si="1"/>
        <v>-2.9999999999994031E-2</v>
      </c>
      <c r="E37" s="48"/>
    </row>
    <row r="38" spans="1:5" ht="13.5" customHeight="1" x14ac:dyDescent="0.3">
      <c r="A38" s="20" t="s">
        <v>14</v>
      </c>
      <c r="B38" s="21">
        <f>Cashbooks!K30</f>
        <v>0</v>
      </c>
      <c r="C38" s="55">
        <v>200</v>
      </c>
      <c r="D38" s="12">
        <f t="shared" si="1"/>
        <v>200</v>
      </c>
      <c r="E38" s="48"/>
    </row>
    <row r="39" spans="1:5" s="33" customFormat="1" ht="13.5" customHeight="1" x14ac:dyDescent="0.3">
      <c r="A39" s="20" t="s">
        <v>77</v>
      </c>
      <c r="B39" s="21">
        <f>Cashbooks!X30</f>
        <v>110</v>
      </c>
      <c r="C39" s="55">
        <v>100</v>
      </c>
      <c r="D39" s="12">
        <f t="shared" si="1"/>
        <v>-10</v>
      </c>
      <c r="E39" s="48"/>
    </row>
    <row r="40" spans="1:5" ht="13.5" customHeight="1" x14ac:dyDescent="0.3">
      <c r="A40" s="20" t="s">
        <v>15</v>
      </c>
      <c r="B40" s="21">
        <f>Cashbooks!N30</f>
        <v>0</v>
      </c>
      <c r="C40" s="55">
        <v>45</v>
      </c>
      <c r="D40" s="12">
        <f t="shared" si="1"/>
        <v>45</v>
      </c>
      <c r="E40" s="48"/>
    </row>
    <row r="41" spans="1:5" s="33" customFormat="1" ht="13.5" customHeight="1" x14ac:dyDescent="0.3">
      <c r="A41" s="20" t="s">
        <v>132</v>
      </c>
      <c r="B41" s="80">
        <f>Cashbooks!Y31</f>
        <v>695</v>
      </c>
      <c r="C41" s="81">
        <v>400</v>
      </c>
      <c r="D41" s="12">
        <f>C41-B41</f>
        <v>-295</v>
      </c>
      <c r="E41" s="48"/>
    </row>
    <row r="42" spans="1:5" s="33" customFormat="1" ht="16.5" customHeight="1" x14ac:dyDescent="0.3">
      <c r="A42" s="20" t="s">
        <v>89</v>
      </c>
      <c r="B42" s="21">
        <v>0</v>
      </c>
      <c r="C42" s="55">
        <v>500</v>
      </c>
      <c r="D42" s="12">
        <f t="shared" si="1"/>
        <v>500</v>
      </c>
      <c r="E42" s="48"/>
    </row>
    <row r="43" spans="1:5" ht="13.5" customHeight="1" x14ac:dyDescent="0.3">
      <c r="A43" s="72" t="s">
        <v>16</v>
      </c>
      <c r="B43" s="22">
        <f>Cashbooks!E51+Cashbooks!E30</f>
        <v>47.5</v>
      </c>
      <c r="C43" s="42">
        <v>150</v>
      </c>
      <c r="D43" s="10">
        <f t="shared" si="1"/>
        <v>102.5</v>
      </c>
      <c r="E43" s="48"/>
    </row>
    <row r="44" spans="1:5" ht="13.5" customHeight="1" x14ac:dyDescent="0.3">
      <c r="A44" s="25" t="s">
        <v>73</v>
      </c>
      <c r="B44" s="99">
        <f>SUM(B23:B43)</f>
        <v>3888.3</v>
      </c>
      <c r="C44" s="100">
        <f>SUM(C23:C43)</f>
        <v>5017</v>
      </c>
      <c r="D44" s="123">
        <f t="shared" si="1"/>
        <v>1128.6999999999998</v>
      </c>
      <c r="E44" s="48"/>
    </row>
    <row r="45" spans="1:5" s="33" customFormat="1" ht="13.5" customHeight="1" x14ac:dyDescent="0.3">
      <c r="A45" s="25"/>
      <c r="B45" s="80"/>
      <c r="C45" s="81"/>
      <c r="D45" s="47"/>
      <c r="E45" s="48"/>
    </row>
    <row r="46" spans="1:5" ht="13.5" customHeight="1" x14ac:dyDescent="0.3">
      <c r="A46" s="28"/>
      <c r="B46" s="19"/>
      <c r="C46" s="34"/>
      <c r="D46" s="34"/>
      <c r="E46" s="34"/>
    </row>
    <row r="47" spans="1:5" ht="13.5" customHeight="1" x14ac:dyDescent="0.3">
      <c r="A47" s="25" t="s">
        <v>49</v>
      </c>
      <c r="B47" s="71">
        <f>B3+B20-B44</f>
        <v>9222.66</v>
      </c>
      <c r="C47" s="34"/>
      <c r="D47" s="34"/>
      <c r="E47" s="34"/>
    </row>
    <row r="48" spans="1:5" s="33" customFormat="1" ht="13.5" customHeight="1" x14ac:dyDescent="0.3">
      <c r="A48" s="25"/>
      <c r="B48" s="71"/>
      <c r="C48" s="34"/>
      <c r="D48" s="34"/>
      <c r="E48" s="34"/>
    </row>
    <row r="49" spans="1:5" ht="13.5" customHeight="1" x14ac:dyDescent="0.3">
      <c r="A49" s="25"/>
      <c r="B49" s="32"/>
      <c r="C49" s="34"/>
      <c r="D49" s="34"/>
      <c r="E49" s="34"/>
    </row>
    <row r="50" spans="1:5" ht="13.5" customHeight="1" x14ac:dyDescent="0.3">
      <c r="A50" s="25" t="s">
        <v>133</v>
      </c>
      <c r="B50" s="29"/>
      <c r="C50" s="34"/>
      <c r="D50" s="34"/>
      <c r="E50" s="34"/>
    </row>
    <row r="51" spans="1:5" ht="13.5" customHeight="1" x14ac:dyDescent="0.3">
      <c r="A51" s="17" t="s">
        <v>47</v>
      </c>
      <c r="B51" s="30">
        <f>'Parish Council ac bank rec'!E14</f>
        <v>6882.73</v>
      </c>
      <c r="C51" s="34"/>
      <c r="D51" s="34"/>
      <c r="E51" s="34"/>
    </row>
    <row r="52" spans="1:5" ht="13.5" customHeight="1" x14ac:dyDescent="0.3">
      <c r="A52" s="17" t="s">
        <v>42</v>
      </c>
      <c r="B52" s="30">
        <f>'Village Green Bank Rec'!D16</f>
        <v>1965.9</v>
      </c>
      <c r="C52" s="34"/>
      <c r="D52" s="34"/>
      <c r="E52" s="34"/>
    </row>
    <row r="53" spans="1:5" ht="13.5" customHeight="1" x14ac:dyDescent="0.3">
      <c r="A53" s="17" t="s">
        <v>48</v>
      </c>
      <c r="B53" s="44">
        <f>'Building Society ac'!D13</f>
        <v>747.66</v>
      </c>
      <c r="C53" s="34"/>
      <c r="D53" s="34"/>
      <c r="E53" s="34"/>
    </row>
    <row r="54" spans="1:5" ht="13.5" customHeight="1" x14ac:dyDescent="0.3">
      <c r="A54" s="17"/>
      <c r="B54" s="31">
        <f>SUM(B51:B53)</f>
        <v>9596.2899999999991</v>
      </c>
      <c r="C54" s="34"/>
      <c r="D54" s="34"/>
      <c r="E54" s="34"/>
    </row>
    <row r="55" spans="1:5" s="33" customFormat="1" ht="13.5" customHeight="1" x14ac:dyDescent="0.3">
      <c r="A55" s="17"/>
      <c r="B55" s="31"/>
      <c r="C55" s="34"/>
      <c r="D55" s="34"/>
      <c r="E55" s="34"/>
    </row>
    <row r="56" spans="1:5" s="33" customFormat="1" ht="13.5" customHeight="1" x14ac:dyDescent="0.3">
      <c r="A56" s="17" t="s">
        <v>94</v>
      </c>
      <c r="B56" s="31">
        <f>B47-B54</f>
        <v>-373.6299999999992</v>
      </c>
      <c r="C56" s="34"/>
      <c r="D56" s="34"/>
      <c r="E56" s="34"/>
    </row>
    <row r="57" spans="1:5" s="33" customFormat="1" ht="13.5" customHeight="1" x14ac:dyDescent="0.3">
      <c r="B57" s="31"/>
      <c r="C57" s="34"/>
      <c r="D57" s="34"/>
      <c r="E57" s="34"/>
    </row>
    <row r="58" spans="1:5" ht="13.5" customHeight="1" x14ac:dyDescent="0.3">
      <c r="B58" s="94"/>
      <c r="C58" s="34"/>
      <c r="D58" s="34"/>
      <c r="E58" s="34"/>
    </row>
    <row r="59" spans="1:5" ht="13.5" customHeight="1" thickBot="1" x14ac:dyDescent="0.35">
      <c r="A59" s="36" t="s">
        <v>6</v>
      </c>
      <c r="B59" s="95">
        <f>SUM(B54:B58)</f>
        <v>9222.66</v>
      </c>
      <c r="C59" s="34"/>
      <c r="D59" s="34"/>
      <c r="E59" s="34"/>
    </row>
    <row r="60" spans="1:5" ht="13.5" customHeight="1" thickTop="1" x14ac:dyDescent="0.3">
      <c r="A60" s="17"/>
      <c r="B60" s="30"/>
      <c r="C60" s="34"/>
      <c r="D60" s="34"/>
      <c r="E60" s="34"/>
    </row>
    <row r="61" spans="1:5" ht="13.5" customHeight="1" x14ac:dyDescent="0.3">
      <c r="A61" s="48" t="s">
        <v>96</v>
      </c>
      <c r="B61" s="97">
        <f>B47-B59</f>
        <v>0</v>
      </c>
      <c r="C61" s="34"/>
      <c r="D61" s="34"/>
      <c r="E61" s="34"/>
    </row>
    <row r="62" spans="1:5" ht="13.5" customHeight="1" x14ac:dyDescent="0.3">
      <c r="A62" s="43"/>
      <c r="B62" s="58"/>
      <c r="C62" s="34"/>
      <c r="D62" s="34"/>
      <c r="E62" s="34"/>
    </row>
    <row r="63" spans="1:5" ht="13.5" customHeight="1" x14ac:dyDescent="0.3">
      <c r="A63" s="43"/>
      <c r="B63" s="58"/>
      <c r="C63" s="34"/>
      <c r="D63" s="34"/>
      <c r="E63" s="34"/>
    </row>
    <row r="64" spans="1:5" ht="13.5" customHeight="1" x14ac:dyDescent="0.3">
      <c r="A64" s="57"/>
      <c r="B64" s="48"/>
      <c r="C64" s="34"/>
      <c r="D64" s="34"/>
      <c r="E64" s="34"/>
    </row>
    <row r="65" spans="1:5" ht="13.5" customHeight="1" x14ac:dyDescent="0.3">
      <c r="A65" s="48"/>
      <c r="B65" s="48"/>
      <c r="C65" s="34"/>
      <c r="D65" s="34"/>
      <c r="E65" s="34"/>
    </row>
    <row r="66" spans="1:5" ht="13.5" customHeight="1" x14ac:dyDescent="0.3">
      <c r="A66" s="49"/>
      <c r="B66" s="34"/>
      <c r="C66" s="34"/>
      <c r="D66" s="34"/>
      <c r="E66" s="34"/>
    </row>
    <row r="67" spans="1:5" ht="13.5" customHeight="1" x14ac:dyDescent="0.3">
      <c r="A67" s="49"/>
      <c r="B67" s="34"/>
      <c r="C67" s="34"/>
      <c r="D67" s="34"/>
      <c r="E67" s="34"/>
    </row>
    <row r="68" spans="1:5" ht="13.5" customHeight="1" x14ac:dyDescent="0.3">
      <c r="A68" s="50"/>
      <c r="B68" s="5"/>
    </row>
    <row r="69" spans="1:5" ht="13.5" customHeight="1" x14ac:dyDescent="0.3">
      <c r="A69" s="1"/>
      <c r="B69" s="5"/>
    </row>
    <row r="70" spans="1:5" ht="13.5" customHeight="1" x14ac:dyDescent="0.3">
      <c r="A70" s="1"/>
      <c r="B70" s="5"/>
    </row>
    <row r="71" spans="1:5" ht="13.5" customHeight="1" x14ac:dyDescent="0.3">
      <c r="A71" s="1"/>
      <c r="B71" s="5"/>
    </row>
    <row r="72" spans="1:5" ht="13.5" customHeight="1" x14ac:dyDescent="0.3">
      <c r="A72" s="1"/>
    </row>
    <row r="73" spans="1:5" ht="13.5" customHeight="1" x14ac:dyDescent="0.3">
      <c r="A73" s="1"/>
    </row>
    <row r="74" spans="1:5" ht="13.5" customHeight="1" x14ac:dyDescent="0.3">
      <c r="A74" s="1"/>
    </row>
    <row r="75" spans="1:5" ht="13.5" customHeight="1" x14ac:dyDescent="0.3">
      <c r="A75" s="1"/>
    </row>
    <row r="76" spans="1:5" ht="13.5" customHeight="1" x14ac:dyDescent="0.3">
      <c r="A76" s="1"/>
    </row>
    <row r="77" spans="1:5" ht="13.5" customHeight="1" x14ac:dyDescent="0.3">
      <c r="A77" s="2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15330-EB92-414D-8947-961450AB3571}">
  <sheetPr>
    <pageSetUpPr fitToPage="1"/>
  </sheetPr>
  <dimension ref="A1:AC64"/>
  <sheetViews>
    <sheetView topLeftCell="C13" workbookViewId="0">
      <selection activeCell="V25" sqref="V25"/>
    </sheetView>
  </sheetViews>
  <sheetFormatPr defaultRowHeight="14.4" x14ac:dyDescent="0.3"/>
  <cols>
    <col min="1" max="1" width="10.88671875" customWidth="1"/>
    <col min="3" max="3" width="26.109375" customWidth="1"/>
    <col min="4" max="4" width="15" customWidth="1"/>
    <col min="5" max="5" width="10.44140625" customWidth="1"/>
    <col min="6" max="6" width="11.44140625" customWidth="1"/>
    <col min="7" max="7" width="10.5546875" bestFit="1" customWidth="1"/>
    <col min="8" max="8" width="10" style="33" customWidth="1"/>
    <col min="9" max="9" width="8.88671875" customWidth="1"/>
    <col min="10" max="10" width="13.109375" customWidth="1"/>
    <col min="24" max="24" width="10.5546875" bestFit="1" customWidth="1"/>
    <col min="25" max="25" width="10.5546875" style="33" customWidth="1"/>
    <col min="26" max="26" width="14.109375" customWidth="1"/>
    <col min="27" max="27" width="11.5546875" bestFit="1" customWidth="1"/>
  </cols>
  <sheetData>
    <row r="1" spans="1:26" x14ac:dyDescent="0.3">
      <c r="A1" s="3" t="s">
        <v>17</v>
      </c>
      <c r="B1" s="4" t="s">
        <v>0</v>
      </c>
    </row>
    <row r="2" spans="1:26" x14ac:dyDescent="0.3">
      <c r="A2" s="3" t="s">
        <v>117</v>
      </c>
    </row>
    <row r="3" spans="1:26" x14ac:dyDescent="0.3">
      <c r="B3" s="3"/>
    </row>
    <row r="4" spans="1:26" x14ac:dyDescent="0.3">
      <c r="A4" s="4" t="s">
        <v>43</v>
      </c>
    </row>
    <row r="6" spans="1:26" x14ac:dyDescent="0.3">
      <c r="A6" t="s">
        <v>33</v>
      </c>
      <c r="B6" t="s">
        <v>34</v>
      </c>
      <c r="C6" t="s">
        <v>18</v>
      </c>
      <c r="D6" t="s">
        <v>31</v>
      </c>
      <c r="E6" t="s">
        <v>32</v>
      </c>
      <c r="F6" t="s">
        <v>6</v>
      </c>
      <c r="G6" t="s">
        <v>134</v>
      </c>
      <c r="H6" s="33" t="s">
        <v>61</v>
      </c>
      <c r="I6" t="s">
        <v>135</v>
      </c>
      <c r="J6" t="s">
        <v>136</v>
      </c>
      <c r="K6" t="s">
        <v>137</v>
      </c>
      <c r="L6" t="s">
        <v>138</v>
      </c>
      <c r="M6" t="s">
        <v>139</v>
      </c>
      <c r="N6" t="s">
        <v>140</v>
      </c>
      <c r="O6" t="s">
        <v>141</v>
      </c>
      <c r="P6" t="s">
        <v>24</v>
      </c>
      <c r="Q6" t="s">
        <v>25</v>
      </c>
      <c r="R6" t="s">
        <v>26</v>
      </c>
      <c r="S6" t="s">
        <v>67</v>
      </c>
      <c r="T6" t="s">
        <v>27</v>
      </c>
      <c r="U6" t="s">
        <v>28</v>
      </c>
      <c r="V6" t="s">
        <v>29</v>
      </c>
      <c r="W6" t="s">
        <v>30</v>
      </c>
      <c r="X6" s="82" t="s">
        <v>74</v>
      </c>
      <c r="Y6" s="82" t="s">
        <v>103</v>
      </c>
      <c r="Z6" t="s">
        <v>75</v>
      </c>
    </row>
    <row r="7" spans="1:26" x14ac:dyDescent="0.3">
      <c r="A7" t="s">
        <v>100</v>
      </c>
      <c r="B7" s="34">
        <v>200044</v>
      </c>
      <c r="C7" s="34" t="s">
        <v>20</v>
      </c>
      <c r="D7" s="106">
        <v>474.4</v>
      </c>
      <c r="E7" s="77">
        <v>0</v>
      </c>
      <c r="F7" s="83">
        <v>474.4</v>
      </c>
      <c r="G7" s="77">
        <v>442.2</v>
      </c>
      <c r="H7" s="77">
        <v>32.200000000000003</v>
      </c>
      <c r="I7" s="77" t="s">
        <v>1</v>
      </c>
    </row>
    <row r="8" spans="1:26" x14ac:dyDescent="0.3">
      <c r="B8" s="34">
        <v>200045</v>
      </c>
      <c r="C8" s="34" t="s">
        <v>19</v>
      </c>
      <c r="D8" s="6">
        <v>110.55</v>
      </c>
      <c r="E8" s="77">
        <v>0</v>
      </c>
      <c r="F8" s="83">
        <v>110.55</v>
      </c>
      <c r="G8" s="34"/>
      <c r="H8" s="34"/>
      <c r="I8" s="77">
        <v>110.55</v>
      </c>
      <c r="T8" s="7"/>
      <c r="U8" s="7"/>
      <c r="V8" s="7"/>
      <c r="W8" s="7"/>
      <c r="X8" s="7"/>
      <c r="Y8" s="7"/>
      <c r="Z8" s="7"/>
    </row>
    <row r="9" spans="1:26" x14ac:dyDescent="0.3">
      <c r="B9" s="109">
        <v>200046</v>
      </c>
      <c r="C9" s="34" t="s">
        <v>127</v>
      </c>
      <c r="D9" s="77" t="s">
        <v>1</v>
      </c>
      <c r="E9" s="77" t="s">
        <v>1</v>
      </c>
      <c r="F9" s="83" t="s">
        <v>1</v>
      </c>
      <c r="G9" s="34"/>
      <c r="H9" s="34"/>
      <c r="I9" s="34"/>
      <c r="T9" s="7"/>
      <c r="U9" s="7"/>
      <c r="V9" s="7"/>
      <c r="W9" s="7"/>
      <c r="X9" s="7" t="s">
        <v>1</v>
      </c>
      <c r="Y9" s="7"/>
      <c r="Z9" s="7"/>
    </row>
    <row r="10" spans="1:26" x14ac:dyDescent="0.3">
      <c r="B10" s="34">
        <v>200047</v>
      </c>
      <c r="C10" s="34" t="s">
        <v>62</v>
      </c>
      <c r="D10" s="6">
        <v>50.68</v>
      </c>
      <c r="E10" s="77">
        <v>8.4499999999999993</v>
      </c>
      <c r="F10" s="83">
        <v>42.23</v>
      </c>
      <c r="G10" s="77"/>
      <c r="H10" s="7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42.23</v>
      </c>
      <c r="V10" s="7"/>
      <c r="W10" s="7"/>
      <c r="X10" s="7"/>
      <c r="Y10" s="7"/>
      <c r="Z10" s="7"/>
    </row>
    <row r="11" spans="1:26" x14ac:dyDescent="0.3">
      <c r="B11" s="34">
        <v>200048</v>
      </c>
      <c r="C11" s="34" t="s">
        <v>127</v>
      </c>
      <c r="D11" s="77" t="s">
        <v>1</v>
      </c>
      <c r="E11" s="77" t="s">
        <v>1</v>
      </c>
      <c r="F11" s="83" t="s">
        <v>1</v>
      </c>
      <c r="G11" s="34"/>
      <c r="H11" s="7"/>
      <c r="I11" s="7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0</v>
      </c>
      <c r="W11" s="7"/>
      <c r="X11" s="7"/>
      <c r="Y11" s="7"/>
      <c r="Z11" s="7"/>
    </row>
    <row r="12" spans="1:26" s="33" customFormat="1" x14ac:dyDescent="0.3">
      <c r="B12" s="108">
        <v>200049</v>
      </c>
      <c r="C12" s="34" t="s">
        <v>127</v>
      </c>
      <c r="D12" s="77" t="s">
        <v>1</v>
      </c>
      <c r="E12" s="77" t="s">
        <v>1</v>
      </c>
      <c r="F12" s="83" t="s">
        <v>1</v>
      </c>
      <c r="G12" s="7"/>
      <c r="H12" s="7"/>
      <c r="I12" s="7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 t="s">
        <v>1</v>
      </c>
      <c r="Z12" s="7"/>
    </row>
    <row r="13" spans="1:26" s="33" customFormat="1" x14ac:dyDescent="0.3">
      <c r="A13" s="33" t="s">
        <v>100</v>
      </c>
      <c r="B13" s="108" t="s">
        <v>109</v>
      </c>
      <c r="C13" s="34" t="s">
        <v>110</v>
      </c>
      <c r="D13" s="106">
        <v>447.48</v>
      </c>
      <c r="E13" s="77">
        <v>0</v>
      </c>
      <c r="F13" s="83">
        <v>447.48</v>
      </c>
      <c r="G13" s="7"/>
      <c r="H13" s="7"/>
      <c r="I13" s="7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447.48</v>
      </c>
      <c r="U13" s="7"/>
      <c r="V13" s="7"/>
      <c r="W13" s="7"/>
      <c r="X13" s="7"/>
      <c r="Y13" s="7"/>
      <c r="Z13" s="7"/>
    </row>
    <row r="14" spans="1:26" x14ac:dyDescent="0.3">
      <c r="A14" t="s">
        <v>120</v>
      </c>
      <c r="B14" s="34">
        <v>200050</v>
      </c>
      <c r="C14" s="34" t="s">
        <v>20</v>
      </c>
      <c r="D14" s="6">
        <v>221.04</v>
      </c>
      <c r="E14" s="77">
        <v>0</v>
      </c>
      <c r="F14" s="83">
        <v>221.04</v>
      </c>
      <c r="G14" s="7">
        <v>221.04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3">
      <c r="B15" s="34">
        <v>200051</v>
      </c>
      <c r="C15" s="34" t="s">
        <v>19</v>
      </c>
      <c r="D15" s="6">
        <v>55.26</v>
      </c>
      <c r="E15" s="77">
        <v>0</v>
      </c>
      <c r="F15" s="83">
        <v>55.26</v>
      </c>
      <c r="G15" s="7"/>
      <c r="H15" s="7"/>
      <c r="I15" s="7">
        <v>55.26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3">
      <c r="B16" s="34">
        <v>200052</v>
      </c>
      <c r="C16" s="34" t="s">
        <v>102</v>
      </c>
      <c r="D16" s="6">
        <v>20</v>
      </c>
      <c r="E16" s="77">
        <v>0</v>
      </c>
      <c r="F16" s="83">
        <v>20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v>20</v>
      </c>
      <c r="Z16" s="7"/>
    </row>
    <row r="17" spans="1:27" x14ac:dyDescent="0.3">
      <c r="B17" s="34">
        <v>200053</v>
      </c>
      <c r="C17" s="34" t="s">
        <v>101</v>
      </c>
      <c r="D17" s="6">
        <v>110</v>
      </c>
      <c r="E17" s="77">
        <v>0</v>
      </c>
      <c r="F17" s="83">
        <v>110</v>
      </c>
      <c r="G17" s="77"/>
      <c r="H17" s="7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>
        <v>110</v>
      </c>
      <c r="Y17" s="7"/>
      <c r="Z17" s="7"/>
    </row>
    <row r="18" spans="1:27" x14ac:dyDescent="0.3">
      <c r="A18" t="s">
        <v>121</v>
      </c>
      <c r="B18" s="34">
        <v>200054</v>
      </c>
      <c r="C18" s="34" t="s">
        <v>20</v>
      </c>
      <c r="D18" s="6">
        <v>223.49</v>
      </c>
      <c r="E18" s="77">
        <v>0</v>
      </c>
      <c r="F18" s="83">
        <v>223.49</v>
      </c>
      <c r="G18" s="7">
        <v>221.04</v>
      </c>
      <c r="H18" s="7">
        <v>2.4500000000000002</v>
      </c>
      <c r="I18" s="7" t="s">
        <v>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7" x14ac:dyDescent="0.3">
      <c r="B19" s="34">
        <v>200055</v>
      </c>
      <c r="C19" s="34" t="s">
        <v>19</v>
      </c>
      <c r="D19" s="6">
        <v>55.26</v>
      </c>
      <c r="E19" s="77">
        <v>0</v>
      </c>
      <c r="F19" s="83">
        <v>55.26</v>
      </c>
      <c r="G19" s="7"/>
      <c r="H19" s="7"/>
      <c r="I19" s="7">
        <v>55.26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7" x14ac:dyDescent="0.3">
      <c r="B20" s="34">
        <v>100056</v>
      </c>
      <c r="C20" s="34" t="s">
        <v>122</v>
      </c>
      <c r="D20" s="6">
        <v>402.99</v>
      </c>
      <c r="E20" s="77">
        <v>0</v>
      </c>
      <c r="F20" s="83">
        <v>402.99</v>
      </c>
      <c r="G20" s="7"/>
      <c r="H20" s="7"/>
      <c r="I20" s="7"/>
      <c r="J20" s="7"/>
      <c r="K20" s="7"/>
      <c r="L20" s="7"/>
      <c r="M20" s="7"/>
      <c r="N20" s="7"/>
      <c r="O20" s="7">
        <v>402.99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7" s="33" customFormat="1" x14ac:dyDescent="0.3">
      <c r="A21" s="33" t="s">
        <v>128</v>
      </c>
      <c r="B21" s="107" t="s">
        <v>109</v>
      </c>
      <c r="C21" s="34" t="s">
        <v>110</v>
      </c>
      <c r="D21" s="6">
        <v>447.48</v>
      </c>
      <c r="E21" s="77">
        <v>0</v>
      </c>
      <c r="F21" s="83">
        <v>447.48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447.48</v>
      </c>
      <c r="U21" s="7"/>
      <c r="V21" s="7"/>
      <c r="W21" s="7"/>
      <c r="X21" s="7"/>
      <c r="Y21" s="7"/>
      <c r="Z21" s="7"/>
    </row>
    <row r="22" spans="1:27" x14ac:dyDescent="0.3">
      <c r="A22" t="s">
        <v>123</v>
      </c>
      <c r="B22" s="34">
        <v>200057</v>
      </c>
      <c r="C22" s="34" t="s">
        <v>20</v>
      </c>
      <c r="D22" s="6">
        <v>221.04</v>
      </c>
      <c r="E22" s="77">
        <v>0</v>
      </c>
      <c r="F22" s="83">
        <v>221.04</v>
      </c>
      <c r="G22" s="7">
        <v>221.04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7" x14ac:dyDescent="0.3">
      <c r="A23" t="s">
        <v>1</v>
      </c>
      <c r="B23" s="34">
        <v>200058</v>
      </c>
      <c r="C23" s="34" t="s">
        <v>124</v>
      </c>
      <c r="D23" s="6">
        <v>675</v>
      </c>
      <c r="E23" s="77">
        <v>0</v>
      </c>
      <c r="F23" s="83">
        <v>675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675</v>
      </c>
      <c r="Z23" s="7"/>
    </row>
    <row r="24" spans="1:27" x14ac:dyDescent="0.3">
      <c r="B24" s="103">
        <v>200059</v>
      </c>
      <c r="C24" s="34" t="s">
        <v>57</v>
      </c>
      <c r="D24" s="113">
        <v>325.35000000000002</v>
      </c>
      <c r="E24" s="79">
        <v>31</v>
      </c>
      <c r="F24" s="110">
        <v>294.35000000000002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186</v>
      </c>
      <c r="W24" s="7">
        <v>139.35</v>
      </c>
      <c r="X24" s="7"/>
      <c r="Y24" s="7"/>
      <c r="Z24" s="7"/>
    </row>
    <row r="25" spans="1:27" x14ac:dyDescent="0.3">
      <c r="A25" t="s">
        <v>125</v>
      </c>
      <c r="B25" s="103">
        <v>200060</v>
      </c>
      <c r="C25" s="34" t="s">
        <v>126</v>
      </c>
      <c r="D25" s="114">
        <v>48.28</v>
      </c>
      <c r="E25" s="77">
        <v>8.0500000000000007</v>
      </c>
      <c r="F25" s="83">
        <v>40.229999999999997</v>
      </c>
      <c r="G25" s="7"/>
      <c r="H25" s="7"/>
      <c r="I25" s="7"/>
      <c r="J25" s="7"/>
      <c r="K25" s="7"/>
      <c r="L25" s="7"/>
      <c r="M25" s="7"/>
      <c r="N25" s="7"/>
      <c r="O25" s="7"/>
      <c r="P25" s="7">
        <v>40.229999999999997</v>
      </c>
      <c r="Q25" s="7"/>
      <c r="R25" s="7"/>
      <c r="S25" s="7"/>
      <c r="T25" s="7"/>
      <c r="U25" s="7"/>
      <c r="V25" s="7"/>
      <c r="W25" s="7"/>
    </row>
    <row r="26" spans="1:27" s="33" customFormat="1" x14ac:dyDescent="0.3">
      <c r="B26" s="34"/>
      <c r="C26" s="34"/>
      <c r="D26" s="77"/>
      <c r="E26" s="77"/>
      <c r="F26" s="10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7" x14ac:dyDescent="0.3">
      <c r="A27" s="35" t="s">
        <v>39</v>
      </c>
      <c r="C27" s="8"/>
      <c r="D27" s="7"/>
      <c r="E27" s="7"/>
      <c r="F27" s="4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7" x14ac:dyDescent="0.3">
      <c r="A28" s="101"/>
      <c r="B28" t="s">
        <v>97</v>
      </c>
      <c r="D28" s="7"/>
      <c r="E28" s="7"/>
      <c r="F28" s="1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7" x14ac:dyDescent="0.3">
      <c r="D29" s="7"/>
      <c r="E29" s="7"/>
      <c r="F29" s="1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7" x14ac:dyDescent="0.3">
      <c r="D30" s="6">
        <f t="shared" ref="D30:X30" si="0">SUM(D7:D29)</f>
        <v>3888.2999999999997</v>
      </c>
      <c r="E30" s="6">
        <f t="shared" si="0"/>
        <v>47.5</v>
      </c>
      <c r="F30" s="6">
        <f t="shared" si="0"/>
        <v>3840.7999999999997</v>
      </c>
      <c r="G30" s="46">
        <f t="shared" si="0"/>
        <v>1105.32</v>
      </c>
      <c r="H30" s="46">
        <f t="shared" si="0"/>
        <v>34.650000000000006</v>
      </c>
      <c r="I30" s="46">
        <f t="shared" si="0"/>
        <v>221.07</v>
      </c>
      <c r="J30" s="46">
        <f t="shared" si="0"/>
        <v>0</v>
      </c>
      <c r="K30" s="46">
        <f t="shared" si="0"/>
        <v>0</v>
      </c>
      <c r="L30" s="46">
        <f t="shared" si="0"/>
        <v>0</v>
      </c>
      <c r="M30" s="46">
        <f t="shared" si="0"/>
        <v>0</v>
      </c>
      <c r="N30" s="46">
        <f t="shared" si="0"/>
        <v>0</v>
      </c>
      <c r="O30" s="46">
        <f t="shared" si="0"/>
        <v>402.99</v>
      </c>
      <c r="P30" s="46">
        <f t="shared" si="0"/>
        <v>40.229999999999997</v>
      </c>
      <c r="Q30" s="46">
        <f t="shared" si="0"/>
        <v>0</v>
      </c>
      <c r="R30" s="46">
        <f t="shared" si="0"/>
        <v>0</v>
      </c>
      <c r="S30" s="46">
        <f t="shared" si="0"/>
        <v>0</v>
      </c>
      <c r="T30" s="46">
        <f t="shared" si="0"/>
        <v>894.96</v>
      </c>
      <c r="U30" s="46">
        <f t="shared" si="0"/>
        <v>42.23</v>
      </c>
      <c r="V30" s="46">
        <f t="shared" si="0"/>
        <v>186</v>
      </c>
      <c r="W30" s="46">
        <f t="shared" si="0"/>
        <v>139.35</v>
      </c>
      <c r="X30" s="46">
        <f t="shared" si="0"/>
        <v>110</v>
      </c>
      <c r="Y30" s="46"/>
      <c r="Z30" s="46">
        <f>SUM(Z7:Z29)</f>
        <v>0</v>
      </c>
      <c r="AA30" s="8">
        <f>SUM(G30:Z30)</f>
        <v>3176.8</v>
      </c>
    </row>
    <row r="31" spans="1:27" x14ac:dyDescent="0.3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Y31" s="33">
        <f>SUM(Y7:Y29)</f>
        <v>695</v>
      </c>
    </row>
    <row r="32" spans="1:27" x14ac:dyDescent="0.3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9" x14ac:dyDescent="0.3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9" x14ac:dyDescent="0.3">
      <c r="A34" s="3" t="s">
        <v>90</v>
      </c>
      <c r="B34" s="4" t="s">
        <v>44</v>
      </c>
      <c r="D34" s="7"/>
      <c r="E34" s="7" t="s">
        <v>1</v>
      </c>
      <c r="F34" s="7" t="s">
        <v>105</v>
      </c>
      <c r="G34" s="7" t="s">
        <v>106</v>
      </c>
      <c r="H34" s="7" t="s">
        <v>107</v>
      </c>
      <c r="I34" s="7" t="s">
        <v>108</v>
      </c>
      <c r="J34" s="7" t="s">
        <v>113</v>
      </c>
      <c r="K34" s="7" t="s">
        <v>114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9" x14ac:dyDescent="0.3">
      <c r="A35" s="105" t="s">
        <v>104</v>
      </c>
      <c r="B35" s="45"/>
      <c r="C35" s="45" t="s">
        <v>62</v>
      </c>
      <c r="D35" s="6">
        <f>G35+F35</f>
        <v>1994.87</v>
      </c>
      <c r="E35" s="7"/>
      <c r="F35" s="77">
        <v>6.61</v>
      </c>
      <c r="G35" s="77">
        <v>1988.26</v>
      </c>
      <c r="H35" s="77"/>
      <c r="I35" s="77"/>
      <c r="J35" s="7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9" x14ac:dyDescent="0.3">
      <c r="A36" s="34" t="s">
        <v>111</v>
      </c>
      <c r="B36" s="34"/>
      <c r="C36" s="34" t="s">
        <v>62</v>
      </c>
      <c r="D36" s="76">
        <f>G36</f>
        <v>1988.25</v>
      </c>
      <c r="E36" s="74" t="s">
        <v>1</v>
      </c>
      <c r="F36" s="112" t="s">
        <v>1</v>
      </c>
      <c r="G36" s="78">
        <v>1988.25</v>
      </c>
      <c r="H36" s="77"/>
      <c r="I36" s="77"/>
      <c r="J36" s="7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9" s="33" customFormat="1" x14ac:dyDescent="0.3">
      <c r="A37" s="34" t="s">
        <v>129</v>
      </c>
      <c r="B37" s="34"/>
      <c r="C37" s="34" t="s">
        <v>130</v>
      </c>
      <c r="D37" s="76">
        <f>J37</f>
        <v>239.5</v>
      </c>
      <c r="E37" s="74"/>
      <c r="F37" s="112"/>
      <c r="G37" s="78"/>
      <c r="H37" s="77"/>
      <c r="I37" s="77"/>
      <c r="J37" s="77">
        <v>239.5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9" x14ac:dyDescent="0.3">
      <c r="A38" s="34"/>
      <c r="B38" s="34"/>
      <c r="C38" s="34"/>
      <c r="D38" s="78"/>
      <c r="E38" s="74"/>
      <c r="F38" s="85" t="s">
        <v>1</v>
      </c>
      <c r="G38" s="7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4"/>
      <c r="Y38" s="14"/>
      <c r="Z38" s="14"/>
      <c r="AA38" s="14"/>
      <c r="AB38" s="14"/>
      <c r="AC38" s="14"/>
    </row>
    <row r="39" spans="1:29" s="33" customFormat="1" x14ac:dyDescent="0.3">
      <c r="A39" s="34"/>
      <c r="B39" s="34"/>
      <c r="C39" s="34"/>
      <c r="D39" s="78"/>
      <c r="E39" s="74"/>
      <c r="F39" s="85"/>
      <c r="G39" s="7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4"/>
      <c r="Y39" s="14"/>
      <c r="Z39" s="14"/>
      <c r="AA39" s="14"/>
      <c r="AB39" s="14"/>
      <c r="AC39" s="14"/>
    </row>
    <row r="40" spans="1:29" x14ac:dyDescent="0.3">
      <c r="A40" s="34"/>
      <c r="B40" s="34"/>
      <c r="C40" s="34"/>
      <c r="D40" s="78"/>
      <c r="E40" s="74"/>
      <c r="F40" s="86"/>
      <c r="G40" s="59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4"/>
      <c r="Y40" s="14"/>
      <c r="Z40" s="14"/>
      <c r="AA40" s="14"/>
      <c r="AB40" s="14"/>
      <c r="AC40" s="14"/>
    </row>
    <row r="41" spans="1:29" x14ac:dyDescent="0.3">
      <c r="A41" s="34"/>
      <c r="B41" s="34"/>
      <c r="C41" s="34"/>
      <c r="D41" s="91"/>
      <c r="E41" s="74"/>
      <c r="F41" s="88" t="s">
        <v>1</v>
      </c>
      <c r="G41" s="42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4"/>
      <c r="Y41" s="14"/>
      <c r="Z41" s="14"/>
      <c r="AA41" s="14"/>
      <c r="AB41" s="14"/>
      <c r="AC41" s="14"/>
    </row>
    <row r="42" spans="1:29" x14ac:dyDescent="0.3">
      <c r="D42" s="111">
        <f>SUM(D35:D41)</f>
        <v>4222.62</v>
      </c>
      <c r="E42" s="74"/>
      <c r="F42" s="76">
        <f t="shared" ref="F42:K42" si="1">SUM(F35:F41)</f>
        <v>6.61</v>
      </c>
      <c r="G42" s="76">
        <f t="shared" si="1"/>
        <v>3976.51</v>
      </c>
      <c r="H42" s="6">
        <f t="shared" si="1"/>
        <v>0</v>
      </c>
      <c r="I42" s="6">
        <f t="shared" si="1"/>
        <v>0</v>
      </c>
      <c r="J42" s="7">
        <f t="shared" si="1"/>
        <v>239.5</v>
      </c>
      <c r="K42" s="7">
        <f t="shared" si="1"/>
        <v>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4"/>
      <c r="Y42" s="14"/>
      <c r="Z42" s="14"/>
      <c r="AA42" s="14"/>
      <c r="AB42" s="14"/>
      <c r="AC42" s="14"/>
    </row>
    <row r="43" spans="1:29" x14ac:dyDescent="0.3">
      <c r="D43" s="74"/>
      <c r="E43" s="74"/>
      <c r="F43" s="74"/>
      <c r="G43" s="7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4"/>
      <c r="Y43" s="14"/>
      <c r="Z43" s="14"/>
      <c r="AA43" s="14"/>
      <c r="AB43" s="14"/>
      <c r="AC43" s="14"/>
    </row>
    <row r="44" spans="1:29" x14ac:dyDescent="0.3">
      <c r="D44" s="74"/>
      <c r="E44" s="74"/>
      <c r="F44" s="74"/>
      <c r="G44" s="7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4"/>
      <c r="Y44" s="14"/>
      <c r="Z44" s="14"/>
      <c r="AA44" s="14"/>
      <c r="AB44" s="14"/>
      <c r="AC44" s="14"/>
    </row>
    <row r="45" spans="1:29" x14ac:dyDescent="0.3">
      <c r="D45" s="74"/>
      <c r="E45" s="74"/>
      <c r="F45" s="74"/>
      <c r="G45" s="7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4"/>
      <c r="Y45" s="14"/>
      <c r="Z45" s="14"/>
      <c r="AA45" s="14"/>
      <c r="AB45" s="14"/>
      <c r="AC45" s="14"/>
    </row>
    <row r="46" spans="1:29" x14ac:dyDescent="0.3">
      <c r="A46" s="4" t="s">
        <v>45</v>
      </c>
      <c r="D46" s="74"/>
      <c r="E46" s="74"/>
      <c r="F46" s="74"/>
      <c r="G46" s="7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9" x14ac:dyDescent="0.3">
      <c r="A47" s="3" t="s">
        <v>33</v>
      </c>
      <c r="B47" t="s">
        <v>54</v>
      </c>
      <c r="C47" t="s">
        <v>55</v>
      </c>
      <c r="D47" s="74" t="s">
        <v>31</v>
      </c>
      <c r="E47" s="74" t="s">
        <v>32</v>
      </c>
      <c r="F47" s="74" t="s">
        <v>6</v>
      </c>
      <c r="G47" s="7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9" x14ac:dyDescent="0.3">
      <c r="D48" s="74"/>
      <c r="E48" s="74"/>
      <c r="F48" s="75"/>
      <c r="G48" s="7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x14ac:dyDescent="0.3">
      <c r="B49" s="34"/>
      <c r="C49" s="34"/>
      <c r="D49" s="78"/>
      <c r="E49" s="74"/>
      <c r="F49" s="75"/>
      <c r="G49" s="7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x14ac:dyDescent="0.3">
      <c r="A50" t="s">
        <v>1</v>
      </c>
      <c r="B50" s="35"/>
      <c r="C50" s="35"/>
      <c r="D50" s="87"/>
      <c r="E50" s="42"/>
      <c r="F50" s="89"/>
      <c r="G50" s="59"/>
      <c r="H50" s="12"/>
      <c r="I50" s="12"/>
      <c r="J50" s="12"/>
      <c r="K50" s="12"/>
      <c r="L50" s="12"/>
      <c r="M50" s="12"/>
      <c r="N50" s="12"/>
      <c r="O50" s="12" t="s">
        <v>1</v>
      </c>
      <c r="P50" s="12"/>
      <c r="Q50" s="12"/>
      <c r="R50" s="12"/>
      <c r="S50" s="12"/>
      <c r="T50" s="12"/>
      <c r="U50" s="12"/>
      <c r="V50" s="12"/>
      <c r="W50" s="12"/>
    </row>
    <row r="51" spans="1:23" x14ac:dyDescent="0.3">
      <c r="D51" s="76">
        <f>SUM(D48:D50)</f>
        <v>0</v>
      </c>
      <c r="E51" s="76">
        <f>SUM(E48:E50)</f>
        <v>0</v>
      </c>
      <c r="F51" s="76">
        <f>SUM(F48:F50)</f>
        <v>0</v>
      </c>
      <c r="G51" s="7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5"/>
      <c r="T51" s="12"/>
      <c r="U51" s="12"/>
      <c r="V51" s="12"/>
      <c r="W51" s="12"/>
    </row>
    <row r="52" spans="1:23" x14ac:dyDescent="0.3">
      <c r="D52" s="73"/>
      <c r="E52" s="73"/>
      <c r="F52" s="74"/>
      <c r="G52" s="73"/>
    </row>
    <row r="53" spans="1:23" x14ac:dyDescent="0.3">
      <c r="D53" s="73"/>
      <c r="E53" s="73"/>
      <c r="F53" s="74"/>
      <c r="G53" s="7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23" x14ac:dyDescent="0.3">
      <c r="A54" s="4" t="s">
        <v>46</v>
      </c>
      <c r="D54" s="73"/>
      <c r="E54" s="73"/>
      <c r="F54" s="74"/>
      <c r="G54" s="7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23" x14ac:dyDescent="0.3">
      <c r="A55" t="s">
        <v>33</v>
      </c>
      <c r="B55" t="s">
        <v>1</v>
      </c>
      <c r="C55" t="s">
        <v>56</v>
      </c>
      <c r="D55" s="73"/>
      <c r="E55" s="73"/>
      <c r="F55" s="74" t="s">
        <v>6</v>
      </c>
      <c r="G55" s="7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23" x14ac:dyDescent="0.3">
      <c r="A56" s="34"/>
      <c r="B56" s="34"/>
      <c r="C56" s="34"/>
      <c r="D56" s="73"/>
      <c r="E56" s="73"/>
      <c r="F56" s="92"/>
      <c r="G56" s="7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23" x14ac:dyDescent="0.3">
      <c r="D57" s="73"/>
      <c r="E57" s="73"/>
      <c r="F57" s="76">
        <f>SUM(F56:F56)</f>
        <v>0</v>
      </c>
      <c r="G57" s="7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23" x14ac:dyDescent="0.3">
      <c r="D58" s="73"/>
      <c r="E58" s="73"/>
      <c r="F58" s="73"/>
      <c r="G58" s="73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23" x14ac:dyDescent="0.3">
      <c r="D59" s="73"/>
      <c r="E59" s="73"/>
      <c r="F59" s="73"/>
      <c r="G59" s="73"/>
    </row>
    <row r="60" spans="1:23" x14ac:dyDescent="0.3">
      <c r="A60" s="14"/>
      <c r="B60" s="14"/>
      <c r="C60" s="14"/>
      <c r="D60" s="90"/>
      <c r="E60" s="90"/>
      <c r="F60" s="90"/>
      <c r="G60" s="90"/>
    </row>
    <row r="61" spans="1:23" x14ac:dyDescent="0.3">
      <c r="A61" s="57"/>
      <c r="B61" s="14"/>
      <c r="C61" s="14"/>
      <c r="D61" s="90"/>
      <c r="E61" s="90"/>
      <c r="F61" s="90"/>
      <c r="G61" s="90"/>
      <c r="H61" s="14"/>
      <c r="I61" s="14"/>
      <c r="J61" s="14"/>
      <c r="K61" s="14"/>
      <c r="L61" s="14"/>
      <c r="M61" s="14"/>
      <c r="N61" s="14"/>
    </row>
    <row r="62" spans="1:23" x14ac:dyDescent="0.3">
      <c r="A62" s="14"/>
      <c r="B62" s="14"/>
      <c r="C62" s="14"/>
      <c r="D62" s="90"/>
      <c r="E62" s="90"/>
      <c r="F62" s="59"/>
      <c r="G62" s="59"/>
      <c r="H62" s="12"/>
      <c r="I62" s="12"/>
      <c r="J62" s="12"/>
      <c r="K62" s="12"/>
      <c r="L62" s="12"/>
      <c r="M62" s="12"/>
      <c r="N62" s="12"/>
    </row>
    <row r="63" spans="1:23" x14ac:dyDescent="0.3">
      <c r="A63" s="14"/>
      <c r="B63" s="14"/>
      <c r="C63" s="14"/>
      <c r="D63" s="90"/>
      <c r="E63" s="90"/>
      <c r="F63" s="104"/>
      <c r="G63" s="59"/>
      <c r="H63" s="7"/>
      <c r="I63" s="7"/>
      <c r="J63" s="7"/>
      <c r="K63" s="7"/>
      <c r="L63" s="7"/>
      <c r="M63" s="7"/>
      <c r="N63" s="7"/>
    </row>
    <row r="64" spans="1:23" x14ac:dyDescent="0.3">
      <c r="A64" s="14"/>
      <c r="B64" s="14"/>
      <c r="C64" s="14"/>
      <c r="D64" s="14"/>
      <c r="E64" s="14"/>
      <c r="F64" s="14"/>
      <c r="G64" s="14"/>
    </row>
  </sheetData>
  <pageMargins left="0.7" right="0.7" top="0.75" bottom="0.75" header="0.3" footer="0.3"/>
  <pageSetup scale="48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7D83-63CF-4FE3-BDE5-BF115B05E787}">
  <dimension ref="A1:D18"/>
  <sheetViews>
    <sheetView topLeftCell="A7" workbookViewId="0">
      <selection activeCell="E9" sqref="E9"/>
    </sheetView>
  </sheetViews>
  <sheetFormatPr defaultRowHeight="14.4" x14ac:dyDescent="0.3"/>
  <cols>
    <col min="1" max="1" width="29.109375" customWidth="1"/>
    <col min="3" max="3" width="12.6640625" customWidth="1"/>
    <col min="4" max="4" width="11.6640625" customWidth="1"/>
  </cols>
  <sheetData>
    <row r="1" spans="1:4" x14ac:dyDescent="0.3">
      <c r="A1" s="4" t="s">
        <v>118</v>
      </c>
    </row>
    <row r="2" spans="1:4" x14ac:dyDescent="0.3">
      <c r="A2" s="3" t="s">
        <v>22</v>
      </c>
      <c r="D2" s="3" t="s">
        <v>41</v>
      </c>
    </row>
    <row r="3" spans="1:4" x14ac:dyDescent="0.3">
      <c r="A3" s="3"/>
      <c r="D3" s="3"/>
    </row>
    <row r="5" spans="1:4" x14ac:dyDescent="0.3">
      <c r="A5" s="3" t="s">
        <v>21</v>
      </c>
      <c r="C5" s="3" t="s">
        <v>76</v>
      </c>
      <c r="D5" s="6">
        <v>1965.9</v>
      </c>
    </row>
    <row r="8" spans="1:4" x14ac:dyDescent="0.3">
      <c r="A8" t="s">
        <v>35</v>
      </c>
      <c r="D8" s="8">
        <v>0</v>
      </c>
    </row>
    <row r="10" spans="1:4" x14ac:dyDescent="0.3">
      <c r="A10" t="s">
        <v>36</v>
      </c>
      <c r="D10" s="16">
        <f>Cashbooks!F51</f>
        <v>0</v>
      </c>
    </row>
    <row r="11" spans="1:4" x14ac:dyDescent="0.3">
      <c r="D11" s="14"/>
    </row>
    <row r="13" spans="1:4" x14ac:dyDescent="0.3">
      <c r="A13" t="s">
        <v>6</v>
      </c>
      <c r="D13" s="9">
        <f>D5+D8-D10</f>
        <v>1965.9</v>
      </c>
    </row>
    <row r="16" spans="1:4" x14ac:dyDescent="0.3">
      <c r="A16" s="3" t="s">
        <v>21</v>
      </c>
      <c r="C16" s="35" t="s">
        <v>99</v>
      </c>
      <c r="D16" s="11">
        <v>1965.9</v>
      </c>
    </row>
    <row r="18" spans="1:4" x14ac:dyDescent="0.3">
      <c r="A18" t="s">
        <v>37</v>
      </c>
      <c r="D18" s="7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1CF4-B58F-4728-AB86-E6A1C5D580C2}">
  <dimension ref="A1:I19"/>
  <sheetViews>
    <sheetView workbookViewId="0">
      <selection activeCell="E7" sqref="E7"/>
    </sheetView>
  </sheetViews>
  <sheetFormatPr defaultRowHeight="14.4" x14ac:dyDescent="0.3"/>
  <cols>
    <col min="3" max="3" width="12.44140625" customWidth="1"/>
    <col min="4" max="4" width="13.6640625" customWidth="1"/>
  </cols>
  <sheetData>
    <row r="1" spans="1:5" x14ac:dyDescent="0.3">
      <c r="A1" s="4" t="s">
        <v>118</v>
      </c>
      <c r="B1" s="33"/>
      <c r="C1" s="33"/>
      <c r="D1" s="33"/>
      <c r="E1" s="33"/>
    </row>
    <row r="2" spans="1:5" x14ac:dyDescent="0.3">
      <c r="A2" s="35" t="s">
        <v>92</v>
      </c>
      <c r="B2" s="33"/>
      <c r="C2" s="33"/>
      <c r="D2" s="35">
        <v>253390508</v>
      </c>
      <c r="E2" s="33"/>
    </row>
    <row r="3" spans="1:5" x14ac:dyDescent="0.3">
      <c r="A3" s="35"/>
      <c r="B3" s="33"/>
      <c r="C3" s="33"/>
      <c r="D3" s="35"/>
      <c r="E3" s="33"/>
    </row>
    <row r="4" spans="1:5" x14ac:dyDescent="0.3">
      <c r="A4" s="33"/>
      <c r="B4" s="33"/>
      <c r="C4" s="33"/>
      <c r="D4" s="33"/>
      <c r="E4" s="33"/>
    </row>
    <row r="5" spans="1:5" x14ac:dyDescent="0.3">
      <c r="A5" s="35" t="s">
        <v>21</v>
      </c>
      <c r="B5" s="33"/>
      <c r="C5" s="35" t="s">
        <v>76</v>
      </c>
      <c r="D5" s="6">
        <v>747.66</v>
      </c>
      <c r="E5" s="33"/>
    </row>
    <row r="6" spans="1:5" x14ac:dyDescent="0.3">
      <c r="A6" s="33"/>
      <c r="B6" s="33"/>
      <c r="C6" s="33"/>
      <c r="D6" s="33"/>
      <c r="E6" s="33"/>
    </row>
    <row r="7" spans="1:5" x14ac:dyDescent="0.3">
      <c r="A7" s="33" t="s">
        <v>35</v>
      </c>
      <c r="D7" s="10">
        <v>0</v>
      </c>
      <c r="E7" s="101" t="s">
        <v>143</v>
      </c>
    </row>
    <row r="8" spans="1:5" x14ac:dyDescent="0.3">
      <c r="D8" s="7"/>
    </row>
    <row r="9" spans="1:5" x14ac:dyDescent="0.3">
      <c r="D9" s="7"/>
    </row>
    <row r="10" spans="1:5" x14ac:dyDescent="0.3">
      <c r="A10" s="33" t="s">
        <v>6</v>
      </c>
      <c r="D10" s="6">
        <f>D5+D7</f>
        <v>747.66</v>
      </c>
    </row>
    <row r="11" spans="1:5" x14ac:dyDescent="0.3">
      <c r="D11" s="7"/>
    </row>
    <row r="13" spans="1:5" x14ac:dyDescent="0.3">
      <c r="A13" s="35" t="s">
        <v>21</v>
      </c>
      <c r="B13" s="33"/>
      <c r="C13" s="35" t="s">
        <v>99</v>
      </c>
      <c r="D13" s="6">
        <v>747.66</v>
      </c>
    </row>
    <row r="14" spans="1:5" x14ac:dyDescent="0.3">
      <c r="A14" s="33"/>
      <c r="B14" s="33"/>
      <c r="C14" s="33"/>
    </row>
    <row r="15" spans="1:5" x14ac:dyDescent="0.3">
      <c r="A15" s="33" t="s">
        <v>37</v>
      </c>
      <c r="B15" s="33"/>
      <c r="C15" s="33"/>
      <c r="D15" s="8">
        <f>D10-D13</f>
        <v>0</v>
      </c>
    </row>
    <row r="16" spans="1:5" x14ac:dyDescent="0.3">
      <c r="A16" s="33"/>
      <c r="B16" s="33"/>
      <c r="C16" s="33"/>
    </row>
    <row r="17" spans="1:9" x14ac:dyDescent="0.3">
      <c r="A17" s="33"/>
      <c r="B17" s="33"/>
      <c r="C17" s="33"/>
    </row>
    <row r="19" spans="1:9" x14ac:dyDescent="0.3">
      <c r="A19" s="116" t="s">
        <v>142</v>
      </c>
      <c r="B19" s="101"/>
      <c r="C19" s="101"/>
      <c r="D19" s="101"/>
      <c r="E19" s="101"/>
      <c r="F19" s="101"/>
      <c r="G19" s="101"/>
      <c r="H19" s="101"/>
      <c r="I19" s="10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2085-B1AD-4A8B-B4E3-6EE7523D0DA3}">
  <dimension ref="A1:E23"/>
  <sheetViews>
    <sheetView topLeftCell="A13" workbookViewId="0">
      <selection activeCell="E17" sqref="E17"/>
    </sheetView>
  </sheetViews>
  <sheetFormatPr defaultRowHeight="14.4" x14ac:dyDescent="0.3"/>
  <cols>
    <col min="4" max="4" width="21.88671875" customWidth="1"/>
    <col min="5" max="5" width="12" customWidth="1"/>
  </cols>
  <sheetData>
    <row r="1" spans="1:5" x14ac:dyDescent="0.3">
      <c r="A1" s="4" t="s">
        <v>118</v>
      </c>
    </row>
    <row r="2" spans="1:5" x14ac:dyDescent="0.3">
      <c r="A2" s="3" t="s">
        <v>23</v>
      </c>
      <c r="D2" s="3" t="s">
        <v>40</v>
      </c>
    </row>
    <row r="4" spans="1:5" x14ac:dyDescent="0.3">
      <c r="A4" s="3" t="s">
        <v>21</v>
      </c>
      <c r="C4" s="7"/>
      <c r="D4" s="6" t="s">
        <v>76</v>
      </c>
      <c r="E4" s="6">
        <v>6174.78</v>
      </c>
    </row>
    <row r="6" spans="1:5" x14ac:dyDescent="0.3">
      <c r="A6" t="s">
        <v>35</v>
      </c>
      <c r="E6" s="8">
        <f>'Accounts for YE 31.03.2021'!B20</f>
        <v>4222.6200000000008</v>
      </c>
    </row>
    <row r="8" spans="1:5" x14ac:dyDescent="0.3">
      <c r="A8" t="s">
        <v>36</v>
      </c>
      <c r="E8" s="16">
        <f>'Accounts for YE 31.03.2021'!B44</f>
        <v>3888.3</v>
      </c>
    </row>
    <row r="10" spans="1:5" x14ac:dyDescent="0.3">
      <c r="A10" t="s">
        <v>6</v>
      </c>
      <c r="E10" s="9">
        <f>E4+E6-E8</f>
        <v>6509.1000000000013</v>
      </c>
    </row>
    <row r="11" spans="1:5" s="33" customFormat="1" x14ac:dyDescent="0.3">
      <c r="A11" s="33" t="s">
        <v>1</v>
      </c>
      <c r="E11" s="84" t="s">
        <v>1</v>
      </c>
    </row>
    <row r="12" spans="1:5" s="33" customFormat="1" x14ac:dyDescent="0.3">
      <c r="E12" s="9"/>
    </row>
    <row r="14" spans="1:5" x14ac:dyDescent="0.3">
      <c r="A14" s="35" t="s">
        <v>112</v>
      </c>
      <c r="E14" s="6">
        <v>6882.73</v>
      </c>
    </row>
    <row r="15" spans="1:5" s="33" customFormat="1" x14ac:dyDescent="0.3">
      <c r="A15"/>
      <c r="E15" s="6"/>
    </row>
    <row r="17" spans="1:5" x14ac:dyDescent="0.3">
      <c r="A17" s="35" t="s">
        <v>38</v>
      </c>
      <c r="E17" s="9">
        <f>E14-E10</f>
        <v>373.62999999999829</v>
      </c>
    </row>
    <row r="20" spans="1:5" x14ac:dyDescent="0.3">
      <c r="A20" s="35" t="s">
        <v>131</v>
      </c>
    </row>
    <row r="21" spans="1:5" x14ac:dyDescent="0.3">
      <c r="A21" s="103">
        <v>200059</v>
      </c>
      <c r="E21" s="113">
        <v>325.35000000000002</v>
      </c>
    </row>
    <row r="22" spans="1:5" x14ac:dyDescent="0.3">
      <c r="A22" s="103">
        <v>200060</v>
      </c>
      <c r="E22" s="115">
        <v>48.28</v>
      </c>
    </row>
    <row r="23" spans="1:5" x14ac:dyDescent="0.3">
      <c r="E23" s="9">
        <f>SUM(E21:E22)</f>
        <v>373.63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E7B20-0568-44B5-A9A8-4F0A1107F8B3}">
  <dimension ref="A1:F27"/>
  <sheetViews>
    <sheetView topLeftCell="A13" workbookViewId="0">
      <selection activeCell="F9" sqref="F9"/>
    </sheetView>
  </sheetViews>
  <sheetFormatPr defaultRowHeight="14.4" x14ac:dyDescent="0.3"/>
  <cols>
    <col min="1" max="1" width="20.6640625" customWidth="1"/>
    <col min="2" max="2" width="19.44140625" customWidth="1"/>
    <col min="3" max="3" width="18.88671875" customWidth="1"/>
    <col min="4" max="4" width="18.33203125" customWidth="1"/>
    <col min="5" max="5" width="20.6640625" customWidth="1"/>
  </cols>
  <sheetData>
    <row r="1" spans="1:6" x14ac:dyDescent="0.3">
      <c r="A1" s="4" t="s">
        <v>69</v>
      </c>
    </row>
    <row r="2" spans="1:6" s="33" customFormat="1" x14ac:dyDescent="0.3">
      <c r="A2" s="35" t="s">
        <v>87</v>
      </c>
    </row>
    <row r="3" spans="1:6" x14ac:dyDescent="0.3">
      <c r="A3" s="14"/>
      <c r="B3" s="14"/>
      <c r="C3" s="14"/>
    </row>
    <row r="4" spans="1:6" x14ac:dyDescent="0.3">
      <c r="A4" s="60" t="s">
        <v>71</v>
      </c>
      <c r="B4" s="67" t="s">
        <v>82</v>
      </c>
      <c r="C4" s="60" t="s">
        <v>83</v>
      </c>
      <c r="D4" s="60" t="s">
        <v>84</v>
      </c>
      <c r="E4" s="60" t="s">
        <v>81</v>
      </c>
      <c r="F4" s="14"/>
    </row>
    <row r="5" spans="1:6" s="33" customFormat="1" x14ac:dyDescent="0.3">
      <c r="A5" s="60"/>
      <c r="B5" s="61"/>
      <c r="C5" s="60"/>
      <c r="D5" s="60"/>
      <c r="E5" s="60"/>
      <c r="F5" s="14"/>
    </row>
    <row r="6" spans="1:6" x14ac:dyDescent="0.3">
      <c r="A6" s="60" t="s">
        <v>42</v>
      </c>
      <c r="B6" s="62">
        <v>1632.68</v>
      </c>
      <c r="C6" s="63">
        <v>333.22</v>
      </c>
      <c r="D6" s="63">
        <v>0</v>
      </c>
      <c r="E6" s="63">
        <f>B6+C6</f>
        <v>1965.9</v>
      </c>
      <c r="F6" s="14"/>
    </row>
    <row r="7" spans="1:6" s="33" customFormat="1" x14ac:dyDescent="0.3">
      <c r="A7" s="60" t="s">
        <v>85</v>
      </c>
      <c r="B7" s="62"/>
      <c r="C7" s="63">
        <v>972.76</v>
      </c>
      <c r="D7" s="63">
        <v>104.78</v>
      </c>
      <c r="E7" s="63">
        <f>C7-D7</f>
        <v>867.98</v>
      </c>
      <c r="F7" s="14" t="s">
        <v>147</v>
      </c>
    </row>
    <row r="8" spans="1:6" s="33" customFormat="1" x14ac:dyDescent="0.3">
      <c r="A8" s="60" t="s">
        <v>86</v>
      </c>
      <c r="B8" s="62"/>
      <c r="C8" s="63">
        <v>500</v>
      </c>
      <c r="D8" s="63">
        <v>0</v>
      </c>
      <c r="E8" s="63">
        <f>C8-D8</f>
        <v>500</v>
      </c>
      <c r="F8" s="14" t="s">
        <v>147</v>
      </c>
    </row>
    <row r="9" spans="1:6" s="33" customFormat="1" x14ac:dyDescent="0.3">
      <c r="A9" s="60" t="s">
        <v>91</v>
      </c>
      <c r="B9" s="62"/>
      <c r="C9" s="63">
        <v>295.06</v>
      </c>
      <c r="D9" s="63">
        <v>0</v>
      </c>
      <c r="E9" s="63">
        <f>C9-D9</f>
        <v>295.06</v>
      </c>
      <c r="F9" s="14" t="s">
        <v>148</v>
      </c>
    </row>
    <row r="10" spans="1:6" x14ac:dyDescent="0.3">
      <c r="A10" s="60" t="s">
        <v>26</v>
      </c>
      <c r="B10" s="62">
        <v>1547.5</v>
      </c>
      <c r="C10" s="63">
        <v>252.2</v>
      </c>
      <c r="D10" s="63">
        <v>150</v>
      </c>
      <c r="E10" s="63">
        <f>B10+C10-D10</f>
        <v>1649.7</v>
      </c>
      <c r="F10" s="14"/>
    </row>
    <row r="11" spans="1:6" s="33" customFormat="1" x14ac:dyDescent="0.3">
      <c r="A11" s="60" t="s">
        <v>51</v>
      </c>
      <c r="B11" s="62">
        <v>3348.2330000000002</v>
      </c>
      <c r="C11" s="63"/>
      <c r="D11" s="63"/>
      <c r="E11" s="63">
        <v>2113.0500000000002</v>
      </c>
      <c r="F11" s="14"/>
    </row>
    <row r="12" spans="1:6" x14ac:dyDescent="0.3">
      <c r="A12" s="67" t="s">
        <v>72</v>
      </c>
      <c r="B12" s="122">
        <v>0</v>
      </c>
      <c r="C12" s="62">
        <v>1401.39</v>
      </c>
      <c r="D12" s="62">
        <v>0</v>
      </c>
      <c r="E12" s="121">
        <f>C12-D12</f>
        <v>1401.39</v>
      </c>
      <c r="F12" s="90" t="s">
        <v>149</v>
      </c>
    </row>
    <row r="13" spans="1:6" x14ac:dyDescent="0.3">
      <c r="A13" s="64" t="s">
        <v>70</v>
      </c>
      <c r="B13" s="65">
        <f>SUM(B6:B12)</f>
        <v>6528.4130000000005</v>
      </c>
      <c r="C13" s="66"/>
      <c r="D13" s="66"/>
      <c r="E13" s="66">
        <f>SUM(E6:E12)</f>
        <v>8793.08</v>
      </c>
      <c r="F13" s="57"/>
    </row>
    <row r="14" spans="1:6" x14ac:dyDescent="0.3">
      <c r="A14" s="69"/>
      <c r="B14" s="68"/>
      <c r="C14" s="70"/>
      <c r="D14" s="70"/>
      <c r="E14" s="70"/>
      <c r="F14" s="14"/>
    </row>
    <row r="15" spans="1:6" x14ac:dyDescent="0.3">
      <c r="A15" s="14"/>
      <c r="B15" s="14"/>
      <c r="C15" s="14"/>
      <c r="F15" s="14"/>
    </row>
    <row r="16" spans="1:6" x14ac:dyDescent="0.3">
      <c r="A16" s="56" t="s">
        <v>144</v>
      </c>
      <c r="B16" s="34"/>
    </row>
    <row r="17" spans="1:5" x14ac:dyDescent="0.3">
      <c r="A17" s="60" t="s">
        <v>71</v>
      </c>
      <c r="B17" s="60" t="s">
        <v>81</v>
      </c>
      <c r="C17" s="60" t="s">
        <v>145</v>
      </c>
      <c r="D17" s="60" t="s">
        <v>146</v>
      </c>
      <c r="E17" s="14"/>
    </row>
    <row r="18" spans="1:5" x14ac:dyDescent="0.3">
      <c r="A18" s="60"/>
      <c r="B18" s="61"/>
      <c r="C18" s="60"/>
      <c r="D18" s="60"/>
      <c r="E18" s="57"/>
    </row>
    <row r="19" spans="1:5" x14ac:dyDescent="0.3">
      <c r="A19" s="60" t="s">
        <v>42</v>
      </c>
      <c r="B19" s="62">
        <v>1965.9</v>
      </c>
      <c r="C19" s="63">
        <v>0</v>
      </c>
      <c r="D19" s="63">
        <f>B19+C19</f>
        <v>1965.9</v>
      </c>
      <c r="E19" s="117"/>
    </row>
    <row r="20" spans="1:5" x14ac:dyDescent="0.3">
      <c r="A20" s="60" t="s">
        <v>85</v>
      </c>
      <c r="B20" s="62">
        <v>867.98</v>
      </c>
      <c r="C20" s="63">
        <v>0</v>
      </c>
      <c r="D20" s="63">
        <f>B20</f>
        <v>867.98</v>
      </c>
      <c r="E20" s="117"/>
    </row>
    <row r="21" spans="1:5" x14ac:dyDescent="0.3">
      <c r="A21" s="60" t="s">
        <v>86</v>
      </c>
      <c r="B21" s="62">
        <v>500</v>
      </c>
      <c r="C21" s="63">
        <v>0</v>
      </c>
      <c r="D21" s="63">
        <f>B21</f>
        <v>500</v>
      </c>
      <c r="E21" s="117"/>
    </row>
    <row r="22" spans="1:5" x14ac:dyDescent="0.3">
      <c r="A22" s="60" t="s">
        <v>91</v>
      </c>
      <c r="B22" s="62">
        <v>295.06</v>
      </c>
      <c r="C22" s="63">
        <v>-295.06</v>
      </c>
      <c r="D22" s="63">
        <f t="shared" ref="D22:D23" si="0">B22+C22</f>
        <v>0</v>
      </c>
      <c r="E22" s="117"/>
    </row>
    <row r="23" spans="1:5" x14ac:dyDescent="0.3">
      <c r="A23" s="60" t="s">
        <v>26</v>
      </c>
      <c r="B23" s="62">
        <v>1649.7</v>
      </c>
      <c r="C23" s="63">
        <v>239.5</v>
      </c>
      <c r="D23" s="63">
        <f t="shared" si="0"/>
        <v>1889.2</v>
      </c>
      <c r="E23" s="117"/>
    </row>
    <row r="24" spans="1:5" x14ac:dyDescent="0.3">
      <c r="A24" s="60" t="s">
        <v>51</v>
      </c>
      <c r="B24" s="62">
        <v>2113.0500000000002</v>
      </c>
      <c r="C24" s="63">
        <v>0</v>
      </c>
      <c r="D24" s="63">
        <v>2591.58</v>
      </c>
      <c r="E24" s="117"/>
    </row>
    <row r="25" spans="1:5" ht="15" thickBot="1" x14ac:dyDescent="0.35">
      <c r="A25" s="67" t="s">
        <v>72</v>
      </c>
      <c r="B25" s="68">
        <v>1401.39</v>
      </c>
      <c r="C25" s="62">
        <v>6.61</v>
      </c>
      <c r="D25" s="120">
        <f>B25+C25</f>
        <v>1408</v>
      </c>
      <c r="E25" s="12"/>
    </row>
    <row r="26" spans="1:5" x14ac:dyDescent="0.3">
      <c r="A26" s="64" t="s">
        <v>70</v>
      </c>
      <c r="B26" s="65"/>
      <c r="C26" s="66"/>
      <c r="D26" s="119">
        <v>9222.66</v>
      </c>
      <c r="E26" s="118"/>
    </row>
    <row r="27" spans="1:5" x14ac:dyDescent="0.3">
      <c r="A27" s="69"/>
      <c r="B27" s="68"/>
      <c r="C27" s="70"/>
      <c r="D27" s="70"/>
      <c r="E27" s="14"/>
    </row>
  </sheetData>
  <pageMargins left="0.7" right="0.7" top="0.75" bottom="0.75" header="0.3" footer="0.3"/>
  <pageSetup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60A0-DB69-4C3C-AD8A-721AFFC04161}">
  <dimension ref="A1:E16"/>
  <sheetViews>
    <sheetView tabSelected="1" workbookViewId="0">
      <selection activeCell="A2" sqref="A2"/>
    </sheetView>
  </sheetViews>
  <sheetFormatPr defaultRowHeight="14.4" x14ac:dyDescent="0.3"/>
  <cols>
    <col min="2" max="2" width="11.33203125" customWidth="1"/>
    <col min="3" max="3" width="11.5546875" style="33" customWidth="1"/>
    <col min="4" max="5" width="11.5546875" bestFit="1" customWidth="1"/>
  </cols>
  <sheetData>
    <row r="1" spans="1:5" x14ac:dyDescent="0.3">
      <c r="A1" s="4" t="s">
        <v>119</v>
      </c>
    </row>
    <row r="2" spans="1:5" x14ac:dyDescent="0.3">
      <c r="A2" t="s">
        <v>150</v>
      </c>
    </row>
    <row r="5" spans="1:5" x14ac:dyDescent="0.3">
      <c r="A5" s="35" t="s">
        <v>93</v>
      </c>
      <c r="B5" s="35" t="s">
        <v>76</v>
      </c>
      <c r="C5" s="35"/>
      <c r="D5" s="35" t="s">
        <v>99</v>
      </c>
      <c r="E5" s="35"/>
    </row>
    <row r="6" spans="1:5" x14ac:dyDescent="0.3">
      <c r="A6" s="35">
        <v>1</v>
      </c>
      <c r="B6" s="7">
        <v>6529</v>
      </c>
      <c r="C6" s="7"/>
      <c r="D6" s="7">
        <v>8793</v>
      </c>
    </row>
    <row r="7" spans="1:5" x14ac:dyDescent="0.3">
      <c r="A7" s="35">
        <v>2</v>
      </c>
      <c r="B7" s="7">
        <v>3861</v>
      </c>
      <c r="C7" s="7"/>
      <c r="D7" s="7">
        <v>3977</v>
      </c>
    </row>
    <row r="8" spans="1:5" x14ac:dyDescent="0.3">
      <c r="A8" s="35">
        <v>3</v>
      </c>
      <c r="B8" s="7">
        <v>2687</v>
      </c>
      <c r="C8" s="7"/>
      <c r="D8" s="7">
        <v>246</v>
      </c>
      <c r="E8" s="8"/>
    </row>
    <row r="9" spans="1:5" x14ac:dyDescent="0.3">
      <c r="A9" s="35">
        <v>4</v>
      </c>
      <c r="B9" s="7">
        <v>1333</v>
      </c>
      <c r="C9" s="7"/>
      <c r="D9" s="7">
        <v>1326</v>
      </c>
    </row>
    <row r="10" spans="1:5" x14ac:dyDescent="0.3">
      <c r="A10" s="35">
        <v>5</v>
      </c>
      <c r="B10" s="7">
        <v>895</v>
      </c>
      <c r="C10" s="7"/>
      <c r="D10" s="7">
        <v>895</v>
      </c>
    </row>
    <row r="11" spans="1:5" x14ac:dyDescent="0.3">
      <c r="A11" s="35">
        <v>6</v>
      </c>
      <c r="B11" s="7">
        <v>2056</v>
      </c>
      <c r="C11" s="7"/>
      <c r="D11" s="7">
        <v>3793</v>
      </c>
      <c r="E11" s="8"/>
    </row>
    <row r="12" spans="1:5" x14ac:dyDescent="0.3">
      <c r="A12" s="35">
        <v>7</v>
      </c>
      <c r="B12" s="7">
        <v>8793</v>
      </c>
      <c r="C12" s="7"/>
      <c r="D12" s="7">
        <v>9223</v>
      </c>
    </row>
    <row r="13" spans="1:5" x14ac:dyDescent="0.3">
      <c r="A13" s="35">
        <v>8</v>
      </c>
      <c r="B13" s="7">
        <v>8793</v>
      </c>
      <c r="C13" s="7"/>
      <c r="D13" s="7">
        <v>9223</v>
      </c>
    </row>
    <row r="14" spans="1:5" x14ac:dyDescent="0.3">
      <c r="A14" s="35">
        <v>9</v>
      </c>
      <c r="B14" s="7">
        <v>15881</v>
      </c>
      <c r="C14" s="7"/>
      <c r="D14" s="7">
        <v>9023</v>
      </c>
    </row>
    <row r="15" spans="1:5" x14ac:dyDescent="0.3">
      <c r="A15" s="35">
        <v>10</v>
      </c>
      <c r="B15" s="7">
        <v>3505</v>
      </c>
      <c r="C15" s="7"/>
      <c r="D15" s="7">
        <v>2801</v>
      </c>
    </row>
    <row r="16" spans="1:5" x14ac:dyDescent="0.3">
      <c r="B16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Accounts for YE 31.03.2021</vt:lpstr>
      <vt:lpstr>Cashbooks</vt:lpstr>
      <vt:lpstr>Village Green Bank Rec</vt:lpstr>
      <vt:lpstr>Building Society ac</vt:lpstr>
      <vt:lpstr>Parish Council ac bank rec</vt:lpstr>
      <vt:lpstr>Earmarked and General reserves</vt:lpstr>
      <vt:lpstr>Agar 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Bedwell</dc:creator>
  <cp:lastModifiedBy>Carl King</cp:lastModifiedBy>
  <cp:lastPrinted>2021-05-18T22:23:17Z</cp:lastPrinted>
  <dcterms:created xsi:type="dcterms:W3CDTF">2018-01-16T14:42:34Z</dcterms:created>
  <dcterms:modified xsi:type="dcterms:W3CDTF">2021-12-10T17:42:32Z</dcterms:modified>
</cp:coreProperties>
</file>